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Medra\Documents\MCZ\WCR\"/>
    </mc:Choice>
  </mc:AlternateContent>
  <xr:revisionPtr revIDLastSave="0" documentId="13_ncr:1_{8476C219-8E6E-4D6B-8277-2629C1DCA4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" l="1"/>
  <c r="L10" i="1"/>
  <c r="L15" i="1" l="1"/>
  <c r="L12" i="1"/>
  <c r="L6" i="1"/>
  <c r="L17" i="1" s="1"/>
  <c r="I12" i="1" l="1"/>
  <c r="I10" i="1"/>
  <c r="I15" i="1"/>
  <c r="J12" i="1" l="1"/>
  <c r="J8" i="1"/>
  <c r="J7" i="1"/>
  <c r="K8" i="1" l="1"/>
  <c r="M8" i="1"/>
  <c r="K7" i="1"/>
  <c r="M7" i="1"/>
  <c r="K12" i="1"/>
  <c r="M12" i="1"/>
  <c r="J10" i="1"/>
  <c r="K10" i="1" l="1"/>
  <c r="M10" i="1"/>
  <c r="J15" i="1"/>
  <c r="M15" i="1" s="1"/>
  <c r="K15" i="1" l="1"/>
  <c r="J11" i="1"/>
  <c r="M11" i="1" s="1"/>
  <c r="J13" i="1"/>
  <c r="M13" i="1" s="1"/>
  <c r="J14" i="1"/>
  <c r="M14" i="1" s="1"/>
  <c r="J9" i="1"/>
  <c r="J6" i="1"/>
  <c r="M6" i="1" s="1"/>
  <c r="K9" i="1" l="1"/>
  <c r="M9" i="1"/>
  <c r="K13" i="1"/>
  <c r="K14" i="1"/>
  <c r="K11" i="1"/>
  <c r="K6" i="1"/>
  <c r="J17" i="1"/>
  <c r="K17" i="1" s="1"/>
  <c r="M17" i="1" l="1"/>
</calcChain>
</file>

<file path=xl/sharedStrings.xml><?xml version="1.0" encoding="utf-8"?>
<sst xmlns="http://schemas.openxmlformats.org/spreadsheetml/2006/main" count="30" uniqueCount="30">
  <si>
    <t>Description</t>
  </si>
  <si>
    <t xml:space="preserve"> Unit </t>
  </si>
  <si>
    <t xml:space="preserve">Quantity </t>
  </si>
  <si>
    <t>Total (£ equivalent)</t>
  </si>
  <si>
    <t>Total</t>
  </si>
  <si>
    <t xml:space="preserve">Transportation cost: </t>
  </si>
  <si>
    <t>Unit cost (USD)</t>
  </si>
  <si>
    <t xml:space="preserve">Total (USD) </t>
  </si>
  <si>
    <t>vehicle hire</t>
  </si>
  <si>
    <t>Purchase of hygiene kits</t>
  </si>
  <si>
    <t>beans, cooking oil and mealie-meal</t>
  </si>
  <si>
    <t>Posters, fliers and stickers</t>
  </si>
  <si>
    <t>Masks (box of 50)</t>
  </si>
  <si>
    <t>Gloves (box of 100)</t>
  </si>
  <si>
    <t>Liquid soap per liter</t>
  </si>
  <si>
    <t>IEC materials for awareness raising</t>
  </si>
  <si>
    <t>Sanitisers per liter</t>
  </si>
  <si>
    <t>Food for vulnerable and affected households</t>
  </si>
  <si>
    <t>Hire/fuel of a van of distribution kits.</t>
  </si>
  <si>
    <t xml:space="preserve"> </t>
  </si>
  <si>
    <t>Distribution and monitoring costs</t>
  </si>
  <si>
    <t>Perdiums for Officers (Accomodation and incidentals)</t>
  </si>
  <si>
    <t xml:space="preserve">Exchange rate pound to USD </t>
  </si>
  <si>
    <t>Methodist Church in Zimbabwe</t>
  </si>
  <si>
    <t>lunches</t>
  </si>
  <si>
    <t>Government Stakeholder allowances</t>
  </si>
  <si>
    <t xml:space="preserve">Total USD Spent </t>
  </si>
  <si>
    <t>Variance</t>
  </si>
  <si>
    <t>COVID -19 Response Report</t>
  </si>
  <si>
    <t>Bank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</si>
</sst>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0" fillId="0" borderId="1" xfId="0" applyBorder="1"/>
    <xf numFmtId="0" fontId="0" fillId="5" borderId="1" xfId="0" applyFill="1" applyBorder="1"/>
    <xf numFmtId="0" fontId="4" fillId="3" borderId="2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8"/>
  <sheetViews>
    <sheetView tabSelected="1" topLeftCell="A4" workbookViewId="0">
      <selection activeCell="K13" sqref="K13"/>
    </sheetView>
  </sheetViews>
  <sheetFormatPr defaultRowHeight="15" x14ac:dyDescent="0.25"/>
  <cols>
    <col min="2" max="2" width="3.140625" customWidth="1"/>
    <col min="3" max="3" width="7" customWidth="1"/>
    <col min="4" max="4" width="10.5703125" customWidth="1"/>
    <col min="5" max="5" width="16.5703125" customWidth="1"/>
    <col min="6" max="6" width="14" customWidth="1"/>
    <col min="7" max="7" width="14.28515625" customWidth="1"/>
    <col min="8" max="8" width="12.140625" customWidth="1"/>
    <col min="10" max="10" width="11" customWidth="1"/>
    <col min="11" max="11" width="13.42578125" customWidth="1"/>
    <col min="12" max="12" width="16.85546875" customWidth="1"/>
    <col min="13" max="13" width="13.7109375" customWidth="1"/>
  </cols>
  <sheetData>
    <row r="2" spans="2:13" ht="26.25" x14ac:dyDescent="0.4">
      <c r="B2" s="39" t="s">
        <v>23</v>
      </c>
      <c r="C2" s="39"/>
      <c r="D2" s="39"/>
      <c r="E2" s="39"/>
      <c r="F2" s="39"/>
      <c r="G2" s="39"/>
      <c r="H2" s="39"/>
      <c r="I2" s="39"/>
      <c r="J2" s="39"/>
      <c r="K2" s="39"/>
    </row>
    <row r="3" spans="2:13" ht="18.75" x14ac:dyDescent="0.3">
      <c r="B3" s="40" t="s">
        <v>28</v>
      </c>
      <c r="C3" s="40"/>
      <c r="D3" s="40"/>
      <c r="E3" s="40"/>
      <c r="F3" s="40"/>
      <c r="G3" s="40"/>
      <c r="H3" s="40"/>
      <c r="I3" s="40"/>
      <c r="J3" s="40"/>
      <c r="K3" s="40"/>
    </row>
    <row r="4" spans="2:13" ht="15.75" thickBot="1" x14ac:dyDescent="0.3"/>
    <row r="5" spans="2:13" ht="30.75" thickBot="1" x14ac:dyDescent="0.3">
      <c r="B5" s="46" t="s">
        <v>0</v>
      </c>
      <c r="C5" s="47"/>
      <c r="D5" s="47"/>
      <c r="E5" s="47"/>
      <c r="F5" s="48" t="s">
        <v>1</v>
      </c>
      <c r="G5" s="48"/>
      <c r="H5" s="14" t="s">
        <v>6</v>
      </c>
      <c r="I5" s="14" t="s">
        <v>2</v>
      </c>
      <c r="J5" s="14" t="s">
        <v>7</v>
      </c>
      <c r="K5" s="15" t="s">
        <v>3</v>
      </c>
      <c r="L5" s="20" t="s">
        <v>26</v>
      </c>
      <c r="M5" s="20" t="s">
        <v>27</v>
      </c>
    </row>
    <row r="6" spans="2:13" x14ac:dyDescent="0.25">
      <c r="B6" s="29" t="s">
        <v>9</v>
      </c>
      <c r="C6" s="30"/>
      <c r="D6" s="30"/>
      <c r="E6" s="30"/>
      <c r="F6" s="35" t="s">
        <v>12</v>
      </c>
      <c r="G6" s="36"/>
      <c r="H6" s="11">
        <v>35</v>
      </c>
      <c r="I6" s="12">
        <v>55</v>
      </c>
      <c r="J6" s="13">
        <f t="shared" ref="J6:J14" si="0">I6*H6</f>
        <v>1925</v>
      </c>
      <c r="K6" s="16">
        <f>J6/F18</f>
        <v>1530.6933842239184</v>
      </c>
      <c r="L6" s="21">
        <f>350+1625</f>
        <v>1975</v>
      </c>
      <c r="M6" s="21">
        <f>J6-L6</f>
        <v>-50</v>
      </c>
    </row>
    <row r="7" spans="2:13" x14ac:dyDescent="0.25">
      <c r="B7" s="31"/>
      <c r="C7" s="32"/>
      <c r="D7" s="32"/>
      <c r="E7" s="32"/>
      <c r="F7" s="41" t="s">
        <v>13</v>
      </c>
      <c r="G7" s="42"/>
      <c r="H7" s="6">
        <v>13</v>
      </c>
      <c r="I7" s="4">
        <v>50</v>
      </c>
      <c r="J7" s="1">
        <f t="shared" si="0"/>
        <v>650</v>
      </c>
      <c r="K7" s="17">
        <f>J7/F18</f>
        <v>516.85750636132309</v>
      </c>
      <c r="L7" s="21">
        <v>650</v>
      </c>
      <c r="M7" s="21">
        <f t="shared" ref="M7:M15" si="1">J7-L7</f>
        <v>0</v>
      </c>
    </row>
    <row r="8" spans="2:13" x14ac:dyDescent="0.25">
      <c r="B8" s="31"/>
      <c r="C8" s="32"/>
      <c r="D8" s="32"/>
      <c r="E8" s="32"/>
      <c r="F8" s="41" t="s">
        <v>16</v>
      </c>
      <c r="G8" s="42"/>
      <c r="H8" s="6">
        <v>5</v>
      </c>
      <c r="I8" s="4">
        <v>100</v>
      </c>
      <c r="J8" s="1">
        <f t="shared" si="0"/>
        <v>500</v>
      </c>
      <c r="K8" s="17">
        <f>J8/F18</f>
        <v>397.58269720101782</v>
      </c>
      <c r="L8" s="21">
        <v>500</v>
      </c>
      <c r="M8" s="21">
        <f t="shared" si="1"/>
        <v>0</v>
      </c>
    </row>
    <row r="9" spans="2:13" x14ac:dyDescent="0.25">
      <c r="B9" s="31"/>
      <c r="C9" s="32"/>
      <c r="D9" s="32"/>
      <c r="E9" s="32"/>
      <c r="F9" s="33" t="s">
        <v>14</v>
      </c>
      <c r="G9" s="34"/>
      <c r="H9" s="6">
        <v>2</v>
      </c>
      <c r="I9" s="4">
        <v>200</v>
      </c>
      <c r="J9" s="1">
        <f>I9*H9</f>
        <v>400</v>
      </c>
      <c r="K9" s="17">
        <f>J9/F18</f>
        <v>318.06615776081424</v>
      </c>
      <c r="L9" s="21">
        <v>400</v>
      </c>
      <c r="M9" s="21">
        <f t="shared" si="1"/>
        <v>0</v>
      </c>
    </row>
    <row r="10" spans="2:13" ht="35.25" customHeight="1" x14ac:dyDescent="0.25">
      <c r="B10" s="43" t="s">
        <v>17</v>
      </c>
      <c r="C10" s="44"/>
      <c r="D10" s="44"/>
      <c r="E10" s="45"/>
      <c r="F10" s="37" t="s">
        <v>10</v>
      </c>
      <c r="G10" s="38"/>
      <c r="H10" s="6">
        <v>35</v>
      </c>
      <c r="I10" s="4">
        <f>150*3</f>
        <v>450</v>
      </c>
      <c r="J10" s="1">
        <f>I10*H10</f>
        <v>15750</v>
      </c>
      <c r="K10" s="17">
        <f>J10/F18</f>
        <v>12523.854961832061</v>
      </c>
      <c r="L10" s="21">
        <f>3669.08+440+7000+3500+710+60+123.66+130+120</f>
        <v>15752.74</v>
      </c>
      <c r="M10" s="21">
        <f t="shared" si="1"/>
        <v>-2.7399999999997817</v>
      </c>
    </row>
    <row r="11" spans="2:13" ht="24" customHeight="1" x14ac:dyDescent="0.25">
      <c r="B11" s="56" t="s">
        <v>15</v>
      </c>
      <c r="C11" s="57"/>
      <c r="D11" s="57"/>
      <c r="E11" s="57"/>
      <c r="F11" s="33" t="s">
        <v>11</v>
      </c>
      <c r="G11" s="34"/>
      <c r="H11" s="3">
        <v>1</v>
      </c>
      <c r="I11" s="4">
        <v>980</v>
      </c>
      <c r="J11" s="1">
        <f t="shared" si="0"/>
        <v>980</v>
      </c>
      <c r="K11" s="17">
        <f>J11/F18</f>
        <v>779.26208651399486</v>
      </c>
      <c r="L11" s="21">
        <v>980</v>
      </c>
      <c r="M11" s="21">
        <f t="shared" si="1"/>
        <v>0</v>
      </c>
    </row>
    <row r="12" spans="2:13" ht="51.75" customHeight="1" x14ac:dyDescent="0.25">
      <c r="B12" s="53" t="s">
        <v>20</v>
      </c>
      <c r="C12" s="54"/>
      <c r="D12" s="54"/>
      <c r="E12" s="55"/>
      <c r="F12" s="49" t="s">
        <v>21</v>
      </c>
      <c r="G12" s="50"/>
      <c r="H12" s="3">
        <v>210</v>
      </c>
      <c r="I12" s="4">
        <f>3*3</f>
        <v>9</v>
      </c>
      <c r="J12" s="1">
        <f t="shared" si="0"/>
        <v>1890</v>
      </c>
      <c r="K12" s="17">
        <f>J12/F18</f>
        <v>1502.8625954198474</v>
      </c>
      <c r="L12" s="21">
        <f>1890+300</f>
        <v>2190</v>
      </c>
      <c r="M12" s="21">
        <f t="shared" si="1"/>
        <v>-300</v>
      </c>
    </row>
    <row r="13" spans="2:13" ht="28.5" customHeight="1" x14ac:dyDescent="0.25">
      <c r="B13" s="62" t="s">
        <v>25</v>
      </c>
      <c r="C13" s="63"/>
      <c r="D13" s="63"/>
      <c r="E13" s="63"/>
      <c r="F13" s="64" t="s">
        <v>24</v>
      </c>
      <c r="G13" s="65"/>
      <c r="H13" s="7">
        <v>1</v>
      </c>
      <c r="I13" s="8">
        <v>120</v>
      </c>
      <c r="J13" s="1">
        <f t="shared" si="0"/>
        <v>120</v>
      </c>
      <c r="K13" s="17">
        <f>J13/F18</f>
        <v>95.419847328244273</v>
      </c>
      <c r="L13" s="21">
        <v>120</v>
      </c>
      <c r="M13" s="21">
        <f t="shared" si="1"/>
        <v>0</v>
      </c>
    </row>
    <row r="14" spans="2:13" ht="24" customHeight="1" x14ac:dyDescent="0.25">
      <c r="B14" s="31" t="s">
        <v>5</v>
      </c>
      <c r="C14" s="32"/>
      <c r="D14" s="32"/>
      <c r="E14" s="32"/>
      <c r="F14" s="49" t="s">
        <v>18</v>
      </c>
      <c r="G14" s="50"/>
      <c r="H14" s="9">
        <v>400</v>
      </c>
      <c r="I14" s="10">
        <v>3</v>
      </c>
      <c r="J14" s="1">
        <f t="shared" si="0"/>
        <v>1200</v>
      </c>
      <c r="K14" s="17">
        <f>J14/F18</f>
        <v>954.19847328244271</v>
      </c>
      <c r="L14" s="21">
        <v>1200</v>
      </c>
      <c r="M14" s="21">
        <f t="shared" si="1"/>
        <v>0</v>
      </c>
    </row>
    <row r="15" spans="2:13" ht="26.25" customHeight="1" x14ac:dyDescent="0.25">
      <c r="B15" s="31"/>
      <c r="C15" s="32"/>
      <c r="D15" s="32"/>
      <c r="E15" s="32"/>
      <c r="F15" s="51" t="s">
        <v>8</v>
      </c>
      <c r="G15" s="52"/>
      <c r="H15" s="9">
        <v>1</v>
      </c>
      <c r="I15" s="10">
        <f>3*600</f>
        <v>1800</v>
      </c>
      <c r="J15" s="1">
        <f>H15*I15</f>
        <v>1800</v>
      </c>
      <c r="K15" s="17">
        <f>J15/F18</f>
        <v>1431.2977099236641</v>
      </c>
      <c r="L15" s="21">
        <f>800+160</f>
        <v>960</v>
      </c>
      <c r="M15" s="21">
        <f t="shared" si="1"/>
        <v>840</v>
      </c>
    </row>
    <row r="16" spans="2:13" ht="26.25" customHeight="1" thickBot="1" x14ac:dyDescent="0.3">
      <c r="B16" s="66" t="s">
        <v>29</v>
      </c>
      <c r="C16" s="67"/>
      <c r="D16" s="67"/>
      <c r="E16" s="68"/>
      <c r="F16" s="23"/>
      <c r="G16" s="24"/>
      <c r="H16" s="25">
        <v>0</v>
      </c>
      <c r="I16" s="26"/>
      <c r="J16" s="27"/>
      <c r="K16" s="28"/>
      <c r="L16" s="28">
        <f>2+2+2+5+2+5+5+5+5+5+5+5+5+5+5+80.2+52.5+5+3+5+5+19.6+2+5+100+70+13.3+2+2+2+2+4.95+1.2+4.95+4.95+7+2.6+4.95+2.4+7.2+4.95</f>
        <v>476.74999999999989</v>
      </c>
      <c r="M16" s="21"/>
    </row>
    <row r="17" spans="2:16" ht="15.75" thickBot="1" x14ac:dyDescent="0.3">
      <c r="B17" s="61" t="s">
        <v>4</v>
      </c>
      <c r="C17" s="61"/>
      <c r="D17" s="61"/>
      <c r="E17" s="61"/>
      <c r="F17" s="61"/>
      <c r="G17" s="61"/>
      <c r="H17" s="61"/>
      <c r="I17" s="61"/>
      <c r="J17" s="5">
        <f>SUM(J6:J15)</f>
        <v>25215</v>
      </c>
      <c r="K17" s="18">
        <f>J17/F18</f>
        <v>20050.095419847326</v>
      </c>
      <c r="L17" s="22">
        <f>SUM(L6:L16)</f>
        <v>25204.489999999998</v>
      </c>
      <c r="M17" s="22">
        <f>J17-L17</f>
        <v>10.510000000002037</v>
      </c>
    </row>
    <row r="18" spans="2:16" ht="15.75" customHeight="1" thickBot="1" x14ac:dyDescent="0.3">
      <c r="B18" s="58" t="s">
        <v>22</v>
      </c>
      <c r="C18" s="59"/>
      <c r="D18" s="59"/>
      <c r="E18" s="59"/>
      <c r="F18" s="60">
        <v>1.2576000000000001</v>
      </c>
      <c r="G18" s="60"/>
      <c r="H18" s="2"/>
      <c r="I18" s="2"/>
      <c r="J18" s="2"/>
      <c r="K18" s="19"/>
      <c r="L18" s="21"/>
      <c r="M18" s="21"/>
      <c r="P18" t="s">
        <v>19</v>
      </c>
    </row>
  </sheetData>
  <mergeCells count="24">
    <mergeCell ref="B18:E18"/>
    <mergeCell ref="F18:G18"/>
    <mergeCell ref="B17:I17"/>
    <mergeCell ref="B13:E13"/>
    <mergeCell ref="F13:G13"/>
    <mergeCell ref="B14:E15"/>
    <mergeCell ref="F14:G14"/>
    <mergeCell ref="B16:E16"/>
    <mergeCell ref="F12:G12"/>
    <mergeCell ref="F15:G15"/>
    <mergeCell ref="B12:E12"/>
    <mergeCell ref="B11:E11"/>
    <mergeCell ref="F11:G11"/>
    <mergeCell ref="B6:E9"/>
    <mergeCell ref="F9:G9"/>
    <mergeCell ref="F6:G6"/>
    <mergeCell ref="F10:G10"/>
    <mergeCell ref="B2:K2"/>
    <mergeCell ref="B3:K3"/>
    <mergeCell ref="F7:G7"/>
    <mergeCell ref="B10:E10"/>
    <mergeCell ref="F8:G8"/>
    <mergeCell ref="B5:E5"/>
    <mergeCell ref="F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Fletcher</dc:creator>
  <cp:lastModifiedBy>Medra</cp:lastModifiedBy>
  <dcterms:created xsi:type="dcterms:W3CDTF">2020-03-23T14:44:21Z</dcterms:created>
  <dcterms:modified xsi:type="dcterms:W3CDTF">2020-11-18T14:15:34Z</dcterms:modified>
</cp:coreProperties>
</file>