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15600" tabRatio="500" activeTab="1"/>
  </bookViews>
  <sheets>
    <sheet name="Sheet1" sheetId="1" r:id="rId1"/>
    <sheet name="Exemplar SOFA" sheetId="2" r:id="rId2"/>
    <sheet name="Template SOFA" sheetId="3" r:id="rId3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2"/>
  <c r="D43"/>
  <c r="E43"/>
  <c r="F43"/>
  <c r="G43"/>
  <c r="I43"/>
  <c r="J43"/>
  <c r="I47"/>
  <c r="J39"/>
  <c r="F32"/>
  <c r="F35"/>
  <c r="F39"/>
  <c r="I39"/>
  <c r="G39"/>
  <c r="E39"/>
  <c r="D39"/>
  <c r="G32"/>
  <c r="I32"/>
  <c r="J16"/>
  <c r="J18"/>
  <c r="J20"/>
  <c r="J25"/>
  <c r="J32"/>
  <c r="J35"/>
  <c r="E32"/>
  <c r="E35"/>
  <c r="D32"/>
  <c r="I35"/>
  <c r="D35"/>
  <c r="I40"/>
  <c r="I16"/>
  <c r="I18"/>
  <c r="F16"/>
  <c r="F18"/>
  <c r="E16"/>
  <c r="E18"/>
  <c r="D16"/>
  <c r="D18"/>
  <c r="I30"/>
  <c r="I27"/>
  <c r="I26"/>
  <c r="I25"/>
  <c r="D50"/>
  <c r="I29"/>
  <c r="I28"/>
  <c r="J46" i="1"/>
  <c r="J43"/>
  <c r="J40"/>
  <c r="J38"/>
  <c r="J27"/>
  <c r="J18"/>
  <c r="J20"/>
  <c r="J14"/>
  <c r="I45"/>
  <c r="D27"/>
  <c r="D38"/>
  <c r="D40"/>
  <c r="D43"/>
  <c r="D46"/>
  <c r="E38"/>
  <c r="E40"/>
  <c r="E43"/>
  <c r="E46"/>
  <c r="F38"/>
  <c r="F40"/>
  <c r="F43"/>
  <c r="F46"/>
  <c r="G38"/>
  <c r="G40"/>
  <c r="G43"/>
  <c r="G46"/>
  <c r="I40"/>
  <c r="I41"/>
  <c r="I43"/>
  <c r="I46"/>
  <c r="I39"/>
  <c r="D14"/>
  <c r="D18"/>
  <c r="E14"/>
  <c r="E18"/>
  <c r="F14"/>
  <c r="F18"/>
  <c r="G18"/>
  <c r="I14"/>
  <c r="I18"/>
  <c r="I24"/>
  <c r="I25"/>
  <c r="I26"/>
  <c r="I27"/>
  <c r="I28"/>
  <c r="I29"/>
  <c r="I30"/>
  <c r="I31"/>
  <c r="I32"/>
  <c r="I33"/>
  <c r="I34"/>
  <c r="I35"/>
  <c r="I36"/>
  <c r="I37"/>
  <c r="I38"/>
  <c r="I23"/>
  <c r="E50" i="2"/>
  <c r="I50"/>
  <c r="G50"/>
  <c r="F50"/>
</calcChain>
</file>

<file path=xl/sharedStrings.xml><?xml version="1.0" encoding="utf-8"?>
<sst xmlns="http://schemas.openxmlformats.org/spreadsheetml/2006/main" count="232" uniqueCount="130">
  <si>
    <t xml:space="preserve">Notes to the accounts </t>
  </si>
  <si>
    <t xml:space="preserve">General Fund (Unrestricted) </t>
  </si>
  <si>
    <t xml:space="preserve">District Advance Fund (Unrestricted) </t>
  </si>
  <si>
    <t xml:space="preserve">Restricted Funds </t>
  </si>
  <si>
    <t xml:space="preserve">Endowment Funds </t>
  </si>
  <si>
    <t xml:space="preserve"> -  </t>
  </si>
  <si>
    <t xml:space="preserve">Income and Endowments </t>
  </si>
  <si>
    <t>Designated Funds (unrestricted)</t>
  </si>
  <si>
    <t xml:space="preserve">Total      2016-17 </t>
  </si>
  <si>
    <t>4   Connexional Advance and Property Fund</t>
  </si>
  <si>
    <t xml:space="preserve">12 Other income </t>
  </si>
  <si>
    <t>Name of District</t>
  </si>
  <si>
    <t>£</t>
  </si>
  <si>
    <t>Expenditure</t>
  </si>
  <si>
    <t>Statement of Financial Activities (SOFA) for the year ended 31 August 2017</t>
  </si>
  <si>
    <t>District No</t>
  </si>
  <si>
    <t>Total        2015-16 (Recast)</t>
  </si>
  <si>
    <t>GN</t>
  </si>
  <si>
    <t>A</t>
  </si>
  <si>
    <t>B</t>
  </si>
  <si>
    <t>C</t>
  </si>
  <si>
    <t>D</t>
  </si>
  <si>
    <t>E</t>
  </si>
  <si>
    <t>16 Ecumenical and New Communities</t>
  </si>
  <si>
    <t>17 Benevolence</t>
  </si>
  <si>
    <t>18 Salaries and associated costs</t>
  </si>
  <si>
    <t>19 Cost of the Chair</t>
  </si>
  <si>
    <t>20 District manse costs</t>
  </si>
  <si>
    <t>21 Depreciation</t>
  </si>
  <si>
    <t>22 Expenditure on District office</t>
  </si>
  <si>
    <t>23 Office expenses</t>
  </si>
  <si>
    <t>24 Synods, committees, Conference</t>
  </si>
  <si>
    <t>25 Training</t>
  </si>
  <si>
    <t>26 Professional fees</t>
  </si>
  <si>
    <t>27 Provision for bad and doubtful debts</t>
  </si>
  <si>
    <t>28 Other outgo</t>
  </si>
  <si>
    <t>15 Grants and donations</t>
  </si>
  <si>
    <r>
      <t xml:space="preserve">30 </t>
    </r>
    <r>
      <rPr>
        <b/>
        <sz val="11"/>
        <color theme="1"/>
        <rFont val="Arial"/>
      </rPr>
      <t>Total charitable expenditure</t>
    </r>
  </si>
  <si>
    <t xml:space="preserve">1   Assessments on circuits </t>
  </si>
  <si>
    <t xml:space="preserve">2   From Circuit Model Trust Funds </t>
  </si>
  <si>
    <t>3   Contribution to the cost of the Chair</t>
  </si>
  <si>
    <t xml:space="preserve">10 Other  </t>
  </si>
  <si>
    <t xml:space="preserve">5   Other charitable activities </t>
  </si>
  <si>
    <t xml:space="preserve">6   Grants received for new communities </t>
  </si>
  <si>
    <r>
      <t xml:space="preserve">7  </t>
    </r>
    <r>
      <rPr>
        <b/>
        <sz val="11"/>
        <color rgb="FF000000"/>
        <rFont val="Arial"/>
      </rPr>
      <t xml:space="preserve"> Income from charitable activities</t>
    </r>
  </si>
  <si>
    <t xml:space="preserve">8   Donations and legacies </t>
  </si>
  <si>
    <t xml:space="preserve">9   Income from investments </t>
  </si>
  <si>
    <r>
      <t xml:space="preserve">11 </t>
    </r>
    <r>
      <rPr>
        <b/>
        <sz val="11"/>
        <color rgb="FF000000"/>
        <rFont val="Arial"/>
      </rPr>
      <t>Charitable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 xml:space="preserve">Income  </t>
    </r>
  </si>
  <si>
    <r>
      <t xml:space="preserve">13 </t>
    </r>
    <r>
      <rPr>
        <b/>
        <sz val="11"/>
        <color rgb="FF000000"/>
        <rFont val="Arial"/>
      </rPr>
      <t>Total income and endowment</t>
    </r>
    <r>
      <rPr>
        <sz val="11"/>
        <color rgb="FF000000"/>
        <rFont val="Arial"/>
      </rPr>
      <t xml:space="preserve">s </t>
    </r>
  </si>
  <si>
    <t>33 Transfers between funds</t>
  </si>
  <si>
    <r>
      <t>32</t>
    </r>
    <r>
      <rPr>
        <b/>
        <sz val="11"/>
        <color theme="1"/>
        <rFont val="Arial"/>
      </rPr>
      <t xml:space="preserve"> Net income/(expenditure)</t>
    </r>
  </si>
  <si>
    <t>31 Gains/(losses) on investments</t>
  </si>
  <si>
    <t>34 Other gains/(losses)</t>
  </si>
  <si>
    <t xml:space="preserve">37 Total funds brought forward </t>
  </si>
  <si>
    <r>
      <t xml:space="preserve">35 </t>
    </r>
    <r>
      <rPr>
        <b/>
        <sz val="11"/>
        <color theme="1"/>
        <rFont val="Arial"/>
      </rPr>
      <t>Net movement in funds</t>
    </r>
  </si>
  <si>
    <r>
      <t>38</t>
    </r>
    <r>
      <rPr>
        <b/>
        <sz val="12"/>
        <color theme="1"/>
        <rFont val="Calibri"/>
        <family val="2"/>
        <scheme val="minor"/>
      </rPr>
      <t xml:space="preserve"> Total funds carried forward</t>
    </r>
  </si>
  <si>
    <t>F</t>
  </si>
  <si>
    <t>G</t>
  </si>
  <si>
    <t>H</t>
  </si>
  <si>
    <t>I</t>
  </si>
  <si>
    <t>J</t>
  </si>
  <si>
    <t>K</t>
  </si>
  <si>
    <t>L</t>
  </si>
  <si>
    <t>M</t>
  </si>
  <si>
    <t>6, 12</t>
  </si>
  <si>
    <t>JGC</t>
  </si>
  <si>
    <t>20151029 v10</t>
  </si>
  <si>
    <t>Bedfordshire, Essex and Hertfordshire</t>
  </si>
  <si>
    <t>Statement of Financial Activities (SOFA) for the year ended 31 August 2014</t>
  </si>
  <si>
    <t xml:space="preserve">Total      2013-14 </t>
  </si>
  <si>
    <r>
      <t xml:space="preserve">6  </t>
    </r>
    <r>
      <rPr>
        <b/>
        <sz val="11"/>
        <color rgb="FF000000"/>
        <rFont val="Arial"/>
      </rPr>
      <t xml:space="preserve"> Income from charitable activities</t>
    </r>
  </si>
  <si>
    <t xml:space="preserve">7   Donations and legacies </t>
  </si>
  <si>
    <t xml:space="preserve">8   Income from investments </t>
  </si>
  <si>
    <r>
      <t xml:space="preserve">10 </t>
    </r>
    <r>
      <rPr>
        <b/>
        <sz val="11"/>
        <color rgb="FF000000"/>
        <rFont val="Arial"/>
      </rPr>
      <t>Charitable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 xml:space="preserve">Income  </t>
    </r>
  </si>
  <si>
    <t xml:space="preserve">11 Other income </t>
  </si>
  <si>
    <r>
      <t xml:space="preserve">12 </t>
    </r>
    <r>
      <rPr>
        <b/>
        <sz val="11"/>
        <color rgb="FF000000"/>
        <rFont val="Arial"/>
      </rPr>
      <t>Total income and endowment</t>
    </r>
    <r>
      <rPr>
        <sz val="11"/>
        <color rgb="FF000000"/>
        <rFont val="Arial"/>
      </rPr>
      <t xml:space="preserve">s </t>
    </r>
  </si>
  <si>
    <t>9   Other charitable income</t>
  </si>
  <si>
    <t>F,G</t>
  </si>
  <si>
    <t>21 Grants and donations</t>
  </si>
  <si>
    <t>22 Salaries and associated costs</t>
  </si>
  <si>
    <t>23 Property</t>
  </si>
  <si>
    <t>24 Office expenses</t>
  </si>
  <si>
    <t>25 Synods, committees, Conference</t>
  </si>
  <si>
    <t>26 Other outgo</t>
  </si>
  <si>
    <t>K,L</t>
  </si>
  <si>
    <r>
      <t xml:space="preserve">27 </t>
    </r>
    <r>
      <rPr>
        <b/>
        <sz val="11"/>
        <color theme="1"/>
        <rFont val="Arial"/>
      </rPr>
      <t>Total charitable expenditure</t>
    </r>
  </si>
  <si>
    <t xml:space="preserve">36 Total funds brought forward </t>
  </si>
  <si>
    <r>
      <t>37</t>
    </r>
    <r>
      <rPr>
        <b/>
        <sz val="12"/>
        <color theme="1"/>
        <rFont val="Calibri"/>
        <family val="2"/>
        <scheme val="minor"/>
      </rPr>
      <t xml:space="preserve"> Total funds carried forward</t>
    </r>
  </si>
  <si>
    <t>20151127 v11</t>
  </si>
  <si>
    <t>4   Connexional Advance &amp; Property Fund</t>
  </si>
  <si>
    <t>Designated Funds (Unrestricted)</t>
  </si>
  <si>
    <t>31 Gains/(Losses) on investments</t>
  </si>
  <si>
    <t>Number</t>
  </si>
  <si>
    <t>5, 8</t>
  </si>
  <si>
    <t>5 ,8</t>
  </si>
  <si>
    <r>
      <rPr>
        <sz val="11"/>
        <color rgb="FF000000"/>
        <rFont val="Arial"/>
      </rPr>
      <t>1</t>
    </r>
    <r>
      <rPr>
        <b/>
        <sz val="11"/>
        <color rgb="FF000000"/>
        <rFont val="Arial"/>
      </rPr>
      <t xml:space="preserve">   Donations and legacies </t>
    </r>
  </si>
  <si>
    <r>
      <rPr>
        <sz val="11"/>
        <color rgb="FF000000"/>
        <rFont val="Arial"/>
      </rPr>
      <t>2</t>
    </r>
    <r>
      <rPr>
        <b/>
        <sz val="11"/>
        <color rgb="FF000000"/>
        <rFont val="Arial"/>
      </rPr>
      <t xml:space="preserve">   Income from investments </t>
    </r>
  </si>
  <si>
    <r>
      <rPr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 Income from charitable activities</t>
    </r>
  </si>
  <si>
    <t xml:space="preserve">4    Assessments on circuits </t>
  </si>
  <si>
    <t xml:space="preserve">5    From Circuit Model Trust Funds </t>
  </si>
  <si>
    <t>6    Contribution to the cost of the Chair</t>
  </si>
  <si>
    <t>7    Connexional Advance &amp; Property Fund</t>
  </si>
  <si>
    <t xml:space="preserve">8    Other charitable activities </t>
  </si>
  <si>
    <r>
      <t xml:space="preserve">9   </t>
    </r>
    <r>
      <rPr>
        <b/>
        <sz val="11"/>
        <color rgb="FF000000"/>
        <rFont val="Arial"/>
      </rPr>
      <t xml:space="preserve"> Total from charitable activities</t>
    </r>
  </si>
  <si>
    <t>10  Other charitable income</t>
  </si>
  <si>
    <r>
      <t xml:space="preserve">11  </t>
    </r>
    <r>
      <rPr>
        <b/>
        <sz val="11"/>
        <color rgb="FF000000"/>
        <rFont val="Arial"/>
      </rPr>
      <t>Total</t>
    </r>
    <r>
      <rPr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 xml:space="preserve">charitable income  </t>
    </r>
  </si>
  <si>
    <t xml:space="preserve">12  Other income </t>
  </si>
  <si>
    <t>Total        2012-13 (Restated)</t>
  </si>
  <si>
    <t>26 Other outgoings</t>
  </si>
  <si>
    <r>
      <t xml:space="preserve">33 </t>
    </r>
    <r>
      <rPr>
        <b/>
        <sz val="11"/>
        <color theme="1"/>
        <rFont val="Arial"/>
      </rPr>
      <t xml:space="preserve">Net incoming/(outgoing) resources </t>
    </r>
  </si>
  <si>
    <t xml:space="preserve">     before transfers</t>
  </si>
  <si>
    <t>34 Transfers between funds</t>
  </si>
  <si>
    <t>Expenditure on activities</t>
  </si>
  <si>
    <r>
      <t xml:space="preserve">     </t>
    </r>
    <r>
      <rPr>
        <b/>
        <sz val="11"/>
        <color theme="1"/>
        <rFont val="Arial"/>
      </rPr>
      <t>gains/losses</t>
    </r>
  </si>
  <si>
    <r>
      <t xml:space="preserve">31 </t>
    </r>
    <r>
      <rPr>
        <b/>
        <sz val="11"/>
        <color theme="1"/>
        <rFont val="Arial"/>
      </rPr>
      <t>Net income before investment</t>
    </r>
  </si>
  <si>
    <t>32 Gains or Losses on investments</t>
  </si>
  <si>
    <t>H,I</t>
  </si>
  <si>
    <t>M,N</t>
  </si>
  <si>
    <t>P</t>
  </si>
  <si>
    <t>35 Reclassification of funds</t>
  </si>
  <si>
    <r>
      <rPr>
        <sz val="12"/>
        <color theme="1"/>
        <rFont val="Calibri"/>
        <family val="2"/>
        <scheme val="minor"/>
      </rPr>
      <t xml:space="preserve">40 </t>
    </r>
    <r>
      <rPr>
        <b/>
        <sz val="12"/>
        <color theme="1"/>
        <rFont val="Calibri"/>
        <family val="2"/>
        <scheme val="minor"/>
      </rPr>
      <t>Total funds carried forward</t>
    </r>
  </si>
  <si>
    <t>Q</t>
  </si>
  <si>
    <r>
      <t xml:space="preserve">39 </t>
    </r>
    <r>
      <rPr>
        <i/>
        <sz val="12"/>
        <color theme="1"/>
        <rFont val="Calibri"/>
        <scheme val="minor"/>
      </rPr>
      <t xml:space="preserve">Less:  </t>
    </r>
    <r>
      <rPr>
        <sz val="12"/>
        <color theme="1"/>
        <rFont val="Calibri"/>
        <family val="2"/>
        <scheme val="minor"/>
      </rPr>
      <t>Accrual for future</t>
    </r>
    <r>
      <rPr>
        <sz val="12"/>
        <color theme="1"/>
        <rFont val="Calibri"/>
        <family val="2"/>
        <scheme val="minor"/>
      </rPr>
      <t xml:space="preserve"> grant instalments</t>
    </r>
  </si>
  <si>
    <r>
      <t xml:space="preserve">36 </t>
    </r>
    <r>
      <rPr>
        <b/>
        <sz val="11"/>
        <color theme="1"/>
        <rFont val="Arial"/>
      </rPr>
      <t>Net income/expenditure for year</t>
    </r>
  </si>
  <si>
    <t>37 Other gains/(losses) for year</t>
  </si>
  <si>
    <t>[37a Net movement in funds for year]</t>
  </si>
  <si>
    <t>Restatement of opening comparative figure</t>
  </si>
  <si>
    <t xml:space="preserve">38 Total funds brought forward, as published </t>
  </si>
  <si>
    <t>SORP Dt SOFA Ex v16.5</t>
  </si>
  <si>
    <t>v16.5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</si>
</sst>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16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6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4"/>
      <color rgb="FF00000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i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164" fontId="3" fillId="0" borderId="1" xfId="0" applyNumberFormat="1" applyFont="1" applyBorder="1"/>
    <xf numFmtId="164" fontId="3" fillId="0" borderId="2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4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164" fontId="3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3" fontId="0" fillId="0" borderId="0" xfId="0" applyNumberFormat="1"/>
    <xf numFmtId="0" fontId="4" fillId="0" borderId="0" xfId="0" applyFont="1"/>
    <xf numFmtId="164" fontId="0" fillId="0" borderId="0" xfId="0" applyNumberFormat="1"/>
    <xf numFmtId="0" fontId="7" fillId="0" borderId="0" xfId="0" applyFont="1"/>
    <xf numFmtId="0" fontId="0" fillId="0" borderId="0" xfId="0" applyFill="1"/>
    <xf numFmtId="3" fontId="8" fillId="0" borderId="0" xfId="0" applyNumberFormat="1" applyFont="1"/>
    <xf numFmtId="0" fontId="15" fillId="0" borderId="0" xfId="0" applyFont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1"/>
  <sheetViews>
    <sheetView topLeftCell="A6" workbookViewId="0">
      <selection activeCell="B2" sqref="B2:K50"/>
    </sheetView>
  </sheetViews>
  <sheetFormatPr defaultColWidth="11" defaultRowHeight="15.75"/>
  <cols>
    <col min="2" max="2" width="37.125" customWidth="1"/>
    <col min="3" max="3" width="9" customWidth="1"/>
    <col min="4" max="4" width="13.125" customWidth="1"/>
    <col min="5" max="5" width="13" customWidth="1"/>
    <col min="6" max="6" width="13.125" customWidth="1"/>
    <col min="8" max="8" width="11.375" customWidth="1"/>
    <col min="11" max="11" width="5" customWidth="1"/>
  </cols>
  <sheetData>
    <row r="2" spans="2:11" ht="18.75">
      <c r="B2" s="26" t="s">
        <v>11</v>
      </c>
      <c r="C2" s="27" t="s">
        <v>67</v>
      </c>
      <c r="D2" s="27"/>
      <c r="E2" s="27"/>
      <c r="F2" s="15"/>
      <c r="I2" s="1" t="s">
        <v>15</v>
      </c>
      <c r="J2">
        <v>34</v>
      </c>
    </row>
    <row r="3" spans="2:11">
      <c r="C3" s="1"/>
      <c r="D3" s="1"/>
      <c r="E3" s="1"/>
      <c r="F3" s="1"/>
      <c r="G3" s="1"/>
      <c r="H3" s="1"/>
      <c r="J3" s="1"/>
    </row>
    <row r="4" spans="2:11" ht="20.25">
      <c r="B4" s="2" t="s">
        <v>14</v>
      </c>
      <c r="C4" s="1"/>
      <c r="D4" s="1"/>
      <c r="E4" s="1"/>
      <c r="F4" s="1"/>
      <c r="G4" s="1"/>
      <c r="H4" s="1"/>
      <c r="I4" s="1"/>
    </row>
    <row r="5" spans="2:11" ht="75">
      <c r="B5" s="3"/>
      <c r="C5" s="4" t="s">
        <v>0</v>
      </c>
      <c r="D5" s="4" t="s">
        <v>1</v>
      </c>
      <c r="E5" s="4" t="s">
        <v>2</v>
      </c>
      <c r="F5" s="4" t="s">
        <v>7</v>
      </c>
      <c r="G5" s="4" t="s">
        <v>3</v>
      </c>
      <c r="H5" s="4" t="s">
        <v>4</v>
      </c>
      <c r="I5" s="4" t="s">
        <v>8</v>
      </c>
      <c r="J5" s="4" t="s">
        <v>16</v>
      </c>
      <c r="K5" s="4" t="s">
        <v>17</v>
      </c>
    </row>
    <row r="6" spans="2:11">
      <c r="B6" s="3"/>
      <c r="C6" s="3"/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</row>
    <row r="7" spans="2:11" ht="18">
      <c r="B7" s="6" t="s">
        <v>6</v>
      </c>
      <c r="C7" s="3"/>
      <c r="D7" s="7"/>
      <c r="E7" s="7"/>
      <c r="F7" s="7"/>
      <c r="G7" s="7"/>
      <c r="H7" s="7"/>
      <c r="I7" s="7"/>
      <c r="J7" s="7"/>
    </row>
    <row r="8" spans="2:11">
      <c r="B8" s="3" t="s">
        <v>38</v>
      </c>
      <c r="C8" s="5">
        <v>4</v>
      </c>
      <c r="D8" s="8">
        <v>72802</v>
      </c>
      <c r="E8" s="8" t="s">
        <v>5</v>
      </c>
      <c r="F8" s="8" t="s">
        <v>5</v>
      </c>
      <c r="G8" s="8" t="s">
        <v>5</v>
      </c>
      <c r="H8" s="8" t="s">
        <v>5</v>
      </c>
      <c r="I8" s="7">
        <v>72802</v>
      </c>
      <c r="J8" s="23">
        <v>74792</v>
      </c>
      <c r="K8" s="25" t="s">
        <v>18</v>
      </c>
    </row>
    <row r="9" spans="2:11">
      <c r="B9" s="3" t="s">
        <v>39</v>
      </c>
      <c r="C9" s="5"/>
      <c r="D9" s="8" t="s">
        <v>5</v>
      </c>
      <c r="E9" s="8">
        <v>146496</v>
      </c>
      <c r="F9" s="8" t="s">
        <v>5</v>
      </c>
      <c r="G9" s="8" t="s">
        <v>5</v>
      </c>
      <c r="H9" s="8" t="s">
        <v>5</v>
      </c>
      <c r="I9" s="7">
        <v>146496</v>
      </c>
      <c r="J9" s="23">
        <v>110050</v>
      </c>
      <c r="K9" s="25" t="s">
        <v>19</v>
      </c>
    </row>
    <row r="10" spans="2:11">
      <c r="B10" s="3" t="s">
        <v>40</v>
      </c>
      <c r="C10" s="5">
        <v>5</v>
      </c>
      <c r="D10" s="8">
        <v>36259</v>
      </c>
      <c r="E10" s="8" t="s">
        <v>5</v>
      </c>
      <c r="F10" s="8" t="s">
        <v>5</v>
      </c>
      <c r="G10" s="8" t="s">
        <v>5</v>
      </c>
      <c r="H10" s="8" t="s">
        <v>5</v>
      </c>
      <c r="I10" s="7">
        <v>36259</v>
      </c>
      <c r="J10" s="13">
        <v>35653</v>
      </c>
      <c r="K10" s="25" t="s">
        <v>20</v>
      </c>
    </row>
    <row r="11" spans="2:11">
      <c r="B11" s="3" t="s">
        <v>9</v>
      </c>
      <c r="C11" s="19"/>
      <c r="J11" s="13"/>
      <c r="K11" s="19"/>
    </row>
    <row r="12" spans="2:11">
      <c r="B12" s="3" t="s">
        <v>42</v>
      </c>
      <c r="C12" s="20"/>
      <c r="D12" s="8"/>
      <c r="E12" s="8"/>
      <c r="F12" s="8"/>
      <c r="G12" s="8"/>
      <c r="H12" s="8"/>
      <c r="I12" s="7"/>
      <c r="J12" s="23"/>
      <c r="K12" s="19"/>
    </row>
    <row r="13" spans="2:11">
      <c r="B13" s="3" t="s">
        <v>43</v>
      </c>
      <c r="C13" s="5"/>
      <c r="D13" s="8" t="s">
        <v>5</v>
      </c>
      <c r="E13" s="8" t="s">
        <v>5</v>
      </c>
      <c r="F13" s="8">
        <v>39899</v>
      </c>
      <c r="G13" s="8" t="s">
        <v>5</v>
      </c>
      <c r="H13" s="8" t="s">
        <v>5</v>
      </c>
      <c r="I13" s="7">
        <v>39899</v>
      </c>
      <c r="J13" s="23">
        <v>30983</v>
      </c>
      <c r="K13" s="19"/>
    </row>
    <row r="14" spans="2:11">
      <c r="B14" s="3" t="s">
        <v>44</v>
      </c>
      <c r="C14" s="19"/>
      <c r="D14" s="14">
        <f>SUM(D8:D13)</f>
        <v>109061</v>
      </c>
      <c r="E14" s="14">
        <f>SUM(E8:E13)</f>
        <v>146496</v>
      </c>
      <c r="F14" s="14">
        <f>SUM(F8:F13)</f>
        <v>39899</v>
      </c>
      <c r="G14" s="15"/>
      <c r="H14" s="15"/>
      <c r="I14" s="14">
        <f>SUM(I8:I13)</f>
        <v>295456</v>
      </c>
      <c r="J14" s="23">
        <f>SUM(J8:J13)</f>
        <v>251478</v>
      </c>
      <c r="K14" s="19"/>
    </row>
    <row r="15" spans="2:11">
      <c r="B15" s="3" t="s">
        <v>45</v>
      </c>
      <c r="C15" s="5"/>
      <c r="D15" s="8" t="s">
        <v>5</v>
      </c>
      <c r="E15" s="8" t="s">
        <v>5</v>
      </c>
      <c r="F15" s="8">
        <v>246</v>
      </c>
      <c r="G15" s="8" t="s">
        <v>5</v>
      </c>
      <c r="H15" s="8" t="s">
        <v>5</v>
      </c>
      <c r="I15" s="7">
        <v>246</v>
      </c>
      <c r="J15" s="13">
        <v>521</v>
      </c>
      <c r="K15" s="19"/>
    </row>
    <row r="16" spans="2:11">
      <c r="B16" s="3" t="s">
        <v>46</v>
      </c>
      <c r="C16" s="5"/>
      <c r="D16" s="8">
        <v>1108</v>
      </c>
      <c r="E16" s="8">
        <v>5340</v>
      </c>
      <c r="F16" s="8">
        <v>285</v>
      </c>
      <c r="G16" s="8">
        <v>3249</v>
      </c>
      <c r="H16" s="8" t="s">
        <v>5</v>
      </c>
      <c r="I16" s="7">
        <v>9982</v>
      </c>
      <c r="J16" s="23">
        <v>15988</v>
      </c>
      <c r="K16" s="25"/>
    </row>
    <row r="17" spans="2:13">
      <c r="B17" s="3" t="s">
        <v>41</v>
      </c>
      <c r="C17" s="5"/>
      <c r="D17" s="8"/>
      <c r="E17" s="8"/>
      <c r="F17" s="8"/>
      <c r="G17" s="8"/>
      <c r="H17" s="8"/>
      <c r="I17" s="7"/>
      <c r="J17" s="13"/>
      <c r="K17" s="19"/>
    </row>
    <row r="18" spans="2:13">
      <c r="B18" s="3" t="s">
        <v>47</v>
      </c>
      <c r="C18" s="5"/>
      <c r="D18" s="16">
        <f>SUM(D14:D17)</f>
        <v>110169</v>
      </c>
      <c r="E18" s="16">
        <f>SUM(E14:E17)</f>
        <v>151836</v>
      </c>
      <c r="F18" s="16">
        <f>SUM(F14:F17)</f>
        <v>40430</v>
      </c>
      <c r="G18" s="16">
        <f>SUM(G14:G17)</f>
        <v>3249</v>
      </c>
      <c r="H18" s="16"/>
      <c r="I18" s="16">
        <f>SUM(I14:I17)</f>
        <v>305684</v>
      </c>
      <c r="J18" s="23">
        <f>SUM(J14:J17)</f>
        <v>267987</v>
      </c>
      <c r="K18" s="19"/>
    </row>
    <row r="19" spans="2:13">
      <c r="B19" s="3" t="s">
        <v>10</v>
      </c>
      <c r="C19" s="5">
        <v>6</v>
      </c>
      <c r="D19" s="7">
        <v>10000</v>
      </c>
      <c r="E19" s="7" t="s">
        <v>5</v>
      </c>
      <c r="F19" s="7">
        <v>2544</v>
      </c>
      <c r="G19" s="7" t="s">
        <v>5</v>
      </c>
      <c r="H19" s="7" t="s">
        <v>5</v>
      </c>
      <c r="I19" s="7">
        <v>12544</v>
      </c>
      <c r="J19" s="13">
        <v>3150</v>
      </c>
      <c r="K19" s="19" t="s">
        <v>21</v>
      </c>
    </row>
    <row r="20" spans="2:13" ht="16.5" thickBot="1">
      <c r="B20" s="3" t="s">
        <v>48</v>
      </c>
      <c r="C20" s="5"/>
      <c r="D20" s="17">
        <v>120169</v>
      </c>
      <c r="E20" s="17">
        <v>151836</v>
      </c>
      <c r="F20" s="17">
        <v>42974</v>
      </c>
      <c r="G20" s="17">
        <v>3249</v>
      </c>
      <c r="H20" s="17" t="s">
        <v>5</v>
      </c>
      <c r="I20" s="17">
        <v>318228</v>
      </c>
      <c r="J20" s="23">
        <f>SUM(J18:J19)</f>
        <v>271137</v>
      </c>
      <c r="K20" s="25" t="s">
        <v>22</v>
      </c>
    </row>
    <row r="21" spans="2:13" ht="16.5" thickTop="1">
      <c r="B21" s="11">
        <v>14</v>
      </c>
      <c r="C21" s="21"/>
      <c r="D21" s="1"/>
      <c r="E21" s="1"/>
      <c r="F21" s="1"/>
      <c r="G21" s="1"/>
      <c r="H21" s="1"/>
      <c r="I21" s="1"/>
      <c r="J21" s="23"/>
      <c r="K21" s="19"/>
    </row>
    <row r="22" spans="2:13" ht="18">
      <c r="B22" s="6" t="s">
        <v>13</v>
      </c>
      <c r="C22" s="21"/>
      <c r="D22" s="1"/>
      <c r="E22" s="1"/>
      <c r="F22" s="1"/>
      <c r="G22" s="1"/>
      <c r="H22" s="1"/>
      <c r="I22" s="1"/>
      <c r="J22" s="13"/>
      <c r="K22" s="19"/>
      <c r="M22" s="9"/>
    </row>
    <row r="23" spans="2:13">
      <c r="B23" s="11" t="s">
        <v>36</v>
      </c>
      <c r="C23" s="22">
        <v>7</v>
      </c>
      <c r="D23" s="13">
        <v>2427</v>
      </c>
      <c r="E23" s="13">
        <v>126348</v>
      </c>
      <c r="F23" s="13">
        <v>8791</v>
      </c>
      <c r="G23" s="13">
        <v>3009</v>
      </c>
      <c r="H23" s="13"/>
      <c r="I23" s="13">
        <f>D23+E23+F23+G23+H23</f>
        <v>140575</v>
      </c>
      <c r="J23" s="13">
        <v>115250</v>
      </c>
      <c r="K23" s="19"/>
      <c r="M23" s="7"/>
    </row>
    <row r="24" spans="2:13">
      <c r="B24" s="12" t="s">
        <v>23</v>
      </c>
      <c r="C24" s="22">
        <v>8</v>
      </c>
      <c r="D24" s="13">
        <v>15503</v>
      </c>
      <c r="E24" s="13"/>
      <c r="F24" s="13">
        <v>2341</v>
      </c>
      <c r="G24" s="13"/>
      <c r="H24" s="13"/>
      <c r="I24" s="13">
        <f t="shared" ref="I24:I38" si="0">D24+E24+F24+G24+H24</f>
        <v>17844</v>
      </c>
      <c r="J24" s="13">
        <v>18518</v>
      </c>
      <c r="K24" s="19"/>
      <c r="M24" s="7"/>
    </row>
    <row r="25" spans="2:13">
      <c r="B25" s="12" t="s">
        <v>24</v>
      </c>
      <c r="C25" s="22"/>
      <c r="D25" s="13"/>
      <c r="E25" s="13"/>
      <c r="F25" s="13">
        <v>5800</v>
      </c>
      <c r="G25" s="13"/>
      <c r="H25" s="13"/>
      <c r="I25" s="13">
        <f t="shared" si="0"/>
        <v>5800</v>
      </c>
      <c r="J25" s="13">
        <v>1800</v>
      </c>
      <c r="K25" s="19"/>
      <c r="M25" s="9"/>
    </row>
    <row r="26" spans="2:13" ht="16.5" thickBot="1">
      <c r="B26" s="12" t="s">
        <v>25</v>
      </c>
      <c r="C26" s="22">
        <v>9</v>
      </c>
      <c r="D26" s="13">
        <v>43376</v>
      </c>
      <c r="E26" s="13"/>
      <c r="F26" s="13">
        <v>20300</v>
      </c>
      <c r="G26" s="13"/>
      <c r="H26" s="13"/>
      <c r="I26" s="13">
        <f t="shared" si="0"/>
        <v>63676</v>
      </c>
      <c r="J26" s="13">
        <v>70257</v>
      </c>
      <c r="K26" s="19" t="s">
        <v>56</v>
      </c>
      <c r="M26" s="10"/>
    </row>
    <row r="27" spans="2:13" ht="16.5" thickTop="1">
      <c r="B27" s="12" t="s">
        <v>26</v>
      </c>
      <c r="C27" s="22">
        <v>5</v>
      </c>
      <c r="D27" s="13">
        <f>D10</f>
        <v>36259</v>
      </c>
      <c r="E27" s="13"/>
      <c r="F27" s="13"/>
      <c r="G27" s="13"/>
      <c r="H27" s="13"/>
      <c r="I27" s="13">
        <f t="shared" si="0"/>
        <v>36259</v>
      </c>
      <c r="J27" s="13">
        <f>J10</f>
        <v>35653</v>
      </c>
      <c r="K27" s="21" t="s">
        <v>57</v>
      </c>
      <c r="M27" s="1"/>
    </row>
    <row r="28" spans="2:13">
      <c r="B28" s="12" t="s">
        <v>27</v>
      </c>
      <c r="C28" s="22"/>
      <c r="D28" s="13">
        <v>9319</v>
      </c>
      <c r="E28" s="13"/>
      <c r="F28" s="13"/>
      <c r="G28" s="13"/>
      <c r="H28" s="13"/>
      <c r="I28" s="13">
        <f t="shared" si="0"/>
        <v>9319</v>
      </c>
      <c r="J28" s="13">
        <v>5290</v>
      </c>
      <c r="K28" s="21"/>
    </row>
    <row r="29" spans="2:13">
      <c r="B29" s="12" t="s">
        <v>28</v>
      </c>
      <c r="C29" s="22">
        <v>10</v>
      </c>
      <c r="D29" s="13"/>
      <c r="E29" s="13"/>
      <c r="F29" s="13"/>
      <c r="G29" s="13"/>
      <c r="H29" s="13"/>
      <c r="I29" s="13">
        <f t="shared" si="0"/>
        <v>0</v>
      </c>
      <c r="J29" s="13">
        <v>0</v>
      </c>
      <c r="K29" s="21" t="s">
        <v>58</v>
      </c>
    </row>
    <row r="30" spans="2:13">
      <c r="B30" s="12" t="s">
        <v>29</v>
      </c>
      <c r="C30" s="22"/>
      <c r="D30" s="13">
        <v>16422</v>
      </c>
      <c r="E30" s="13"/>
      <c r="F30" s="13"/>
      <c r="G30" s="13"/>
      <c r="H30" s="13"/>
      <c r="I30" s="13">
        <f t="shared" si="0"/>
        <v>16422</v>
      </c>
      <c r="J30" s="13">
        <v>16651</v>
      </c>
      <c r="K30" s="21"/>
    </row>
    <row r="31" spans="2:13">
      <c r="B31" s="12" t="s">
        <v>30</v>
      </c>
      <c r="C31" s="22">
        <v>11</v>
      </c>
      <c r="D31" s="13">
        <v>8821</v>
      </c>
      <c r="E31" s="13">
        <v>942</v>
      </c>
      <c r="F31" s="13">
        <v>22</v>
      </c>
      <c r="G31" s="13">
        <v>240</v>
      </c>
      <c r="H31" s="13"/>
      <c r="I31" s="13">
        <f t="shared" si="0"/>
        <v>10025</v>
      </c>
      <c r="J31" s="13">
        <v>8881</v>
      </c>
      <c r="K31" s="21" t="s">
        <v>59</v>
      </c>
    </row>
    <row r="32" spans="2:13">
      <c r="B32" s="12" t="s">
        <v>31</v>
      </c>
      <c r="C32" s="22" t="s">
        <v>64</v>
      </c>
      <c r="D32" s="13">
        <v>9474</v>
      </c>
      <c r="E32" s="13"/>
      <c r="F32" s="13"/>
      <c r="G32" s="13"/>
      <c r="H32" s="13"/>
      <c r="I32" s="13">
        <f t="shared" si="0"/>
        <v>9474</v>
      </c>
      <c r="J32" s="13">
        <v>11296</v>
      </c>
      <c r="K32" s="21" t="s">
        <v>60</v>
      </c>
    </row>
    <row r="33" spans="2:11">
      <c r="B33" s="12" t="s">
        <v>32</v>
      </c>
      <c r="C33" s="22"/>
      <c r="D33" s="13"/>
      <c r="E33" s="13"/>
      <c r="F33" s="13">
        <v>12236</v>
      </c>
      <c r="G33" s="13"/>
      <c r="H33" s="13"/>
      <c r="I33" s="13">
        <f t="shared" si="0"/>
        <v>12236</v>
      </c>
      <c r="J33" s="13">
        <v>21801</v>
      </c>
      <c r="K33" s="21"/>
    </row>
    <row r="34" spans="2:11">
      <c r="B34" s="12" t="s">
        <v>33</v>
      </c>
      <c r="C34" s="22"/>
      <c r="D34" s="13">
        <v>11413</v>
      </c>
      <c r="E34" s="13"/>
      <c r="F34" s="13"/>
      <c r="G34" s="13"/>
      <c r="H34" s="13"/>
      <c r="I34" s="13">
        <f t="shared" si="0"/>
        <v>11413</v>
      </c>
      <c r="J34" s="13">
        <v>1000</v>
      </c>
      <c r="K34" s="21" t="s">
        <v>61</v>
      </c>
    </row>
    <row r="35" spans="2:11">
      <c r="B35" s="12" t="s">
        <v>34</v>
      </c>
      <c r="C35" s="22">
        <v>13</v>
      </c>
      <c r="D35" s="13">
        <v>500</v>
      </c>
      <c r="E35" s="13"/>
      <c r="F35" s="13"/>
      <c r="G35" s="13"/>
      <c r="H35" s="13"/>
      <c r="I35" s="13">
        <f t="shared" si="0"/>
        <v>500</v>
      </c>
      <c r="J35" s="13">
        <v>4516</v>
      </c>
      <c r="K35" s="21"/>
    </row>
    <row r="36" spans="2:11">
      <c r="B36" s="12" t="s">
        <v>35</v>
      </c>
      <c r="C36" s="22"/>
      <c r="D36" s="13"/>
      <c r="E36" s="13"/>
      <c r="F36" s="13"/>
      <c r="G36" s="13"/>
      <c r="H36" s="13"/>
      <c r="I36" s="13">
        <f t="shared" si="0"/>
        <v>0</v>
      </c>
      <c r="J36" s="13">
        <v>5262</v>
      </c>
      <c r="K36" s="21" t="s">
        <v>62</v>
      </c>
    </row>
    <row r="37" spans="2:11">
      <c r="B37" s="11">
        <v>29</v>
      </c>
      <c r="C37" s="22"/>
      <c r="D37" s="13"/>
      <c r="E37" s="13"/>
      <c r="F37" s="13"/>
      <c r="G37" s="13"/>
      <c r="H37" s="13"/>
      <c r="I37" s="13">
        <f t="shared" si="0"/>
        <v>0</v>
      </c>
      <c r="J37" s="13">
        <v>0</v>
      </c>
      <c r="K37" s="21"/>
    </row>
    <row r="38" spans="2:11">
      <c r="B38" s="12" t="s">
        <v>37</v>
      </c>
      <c r="C38" s="22"/>
      <c r="D38" s="24">
        <f>SUM(D23:D37)</f>
        <v>153514</v>
      </c>
      <c r="E38" s="24">
        <f>SUM(E23:E37)</f>
        <v>127290</v>
      </c>
      <c r="F38" s="24">
        <f>SUM(F23:F37)</f>
        <v>49490</v>
      </c>
      <c r="G38" s="24">
        <f>SUM(G23:G37)</f>
        <v>3249</v>
      </c>
      <c r="H38" s="24"/>
      <c r="I38" s="24">
        <f t="shared" si="0"/>
        <v>333543</v>
      </c>
      <c r="J38" s="24">
        <f>SUM(J23:J37)</f>
        <v>316175</v>
      </c>
      <c r="K38" s="21"/>
    </row>
    <row r="39" spans="2:11">
      <c r="B39" s="11" t="s">
        <v>51</v>
      </c>
      <c r="C39" s="22">
        <v>14</v>
      </c>
      <c r="D39" s="13"/>
      <c r="E39" s="13"/>
      <c r="F39" s="13"/>
      <c r="G39" s="13">
        <v>5862</v>
      </c>
      <c r="H39" s="13"/>
      <c r="I39" s="13">
        <f>SUM(D39:H39)</f>
        <v>5862</v>
      </c>
      <c r="J39" s="13">
        <v>8191</v>
      </c>
      <c r="K39" s="21" t="s">
        <v>63</v>
      </c>
    </row>
    <row r="40" spans="2:11">
      <c r="B40" s="12" t="s">
        <v>50</v>
      </c>
      <c r="C40" s="22"/>
      <c r="D40" s="24">
        <f>D20-D38</f>
        <v>-33345</v>
      </c>
      <c r="E40" s="24">
        <f>E20-E38</f>
        <v>24546</v>
      </c>
      <c r="F40" s="24">
        <f>F20-F38</f>
        <v>-6516</v>
      </c>
      <c r="G40" s="24">
        <f>G20-G38+G39</f>
        <v>5862</v>
      </c>
      <c r="H40" s="24"/>
      <c r="I40" s="24">
        <f>SUM(D40:H40)</f>
        <v>-9453</v>
      </c>
      <c r="J40" s="24">
        <f>J20-J38+J39</f>
        <v>-36847</v>
      </c>
      <c r="K40" s="21"/>
    </row>
    <row r="41" spans="2:11">
      <c r="B41" s="11" t="s">
        <v>49</v>
      </c>
      <c r="C41" s="22">
        <v>15</v>
      </c>
      <c r="D41" s="13">
        <v>29504</v>
      </c>
      <c r="E41" s="13">
        <v>-35900</v>
      </c>
      <c r="F41" s="13">
        <v>6396</v>
      </c>
      <c r="G41" s="13"/>
      <c r="H41" s="13"/>
      <c r="I41" s="13">
        <f>SUM(D41:H41)</f>
        <v>0</v>
      </c>
      <c r="J41" s="13">
        <v>0</v>
      </c>
      <c r="K41" s="21"/>
    </row>
    <row r="42" spans="2:11">
      <c r="B42" s="12" t="s">
        <v>52</v>
      </c>
      <c r="C42" s="13"/>
      <c r="D42" s="13"/>
      <c r="E42" s="13"/>
      <c r="F42" s="13"/>
      <c r="G42" s="13"/>
      <c r="H42" s="13"/>
      <c r="I42" s="13"/>
      <c r="J42" s="13"/>
      <c r="K42" s="19"/>
    </row>
    <row r="43" spans="2:11">
      <c r="B43" s="11" t="s">
        <v>54</v>
      </c>
      <c r="C43" s="22"/>
      <c r="D43" s="24">
        <f>SUM(D40:D42)</f>
        <v>-3841</v>
      </c>
      <c r="E43" s="24">
        <f>SUM(E40:E42)</f>
        <v>-11354</v>
      </c>
      <c r="F43" s="24">
        <f>SUM(F40:F42)</f>
        <v>-120</v>
      </c>
      <c r="G43" s="24">
        <f>SUM(G40:G42)</f>
        <v>5862</v>
      </c>
      <c r="H43" s="24"/>
      <c r="I43" s="24">
        <f>SUM(I40:I42)</f>
        <v>-9453</v>
      </c>
      <c r="J43" s="24">
        <f>SUM(J40:J42)</f>
        <v>-36847</v>
      </c>
      <c r="K43" s="19"/>
    </row>
    <row r="44" spans="2:11">
      <c r="B44" s="18">
        <v>36</v>
      </c>
      <c r="C44" s="13"/>
      <c r="D44" s="13"/>
      <c r="E44" s="13"/>
      <c r="F44" s="13"/>
      <c r="G44" s="13"/>
      <c r="H44" s="13"/>
      <c r="I44" s="13"/>
      <c r="J44" s="13"/>
      <c r="K44" s="19"/>
    </row>
    <row r="45" spans="2:11">
      <c r="B45" t="s">
        <v>53</v>
      </c>
      <c r="C45" s="13"/>
      <c r="D45" s="13">
        <v>628207</v>
      </c>
      <c r="E45" s="13">
        <v>470834</v>
      </c>
      <c r="F45" s="13">
        <v>38864</v>
      </c>
      <c r="G45" s="13">
        <v>120187</v>
      </c>
      <c r="H45" s="13"/>
      <c r="I45" s="13">
        <f>SUM(D45:H45)</f>
        <v>1258092</v>
      </c>
      <c r="J45" s="13">
        <v>1294940</v>
      </c>
      <c r="K45" s="19"/>
    </row>
    <row r="46" spans="2:11">
      <c r="B46" t="s">
        <v>55</v>
      </c>
      <c r="C46" s="13"/>
      <c r="D46" s="24">
        <f>SUM(D43:D45)</f>
        <v>624366</v>
      </c>
      <c r="E46" s="24">
        <f>SUM(E43:E45)</f>
        <v>459480</v>
      </c>
      <c r="F46" s="24">
        <f>SUM(F43:F45)</f>
        <v>38744</v>
      </c>
      <c r="G46" s="24">
        <f>SUM(G43:G45)</f>
        <v>126049</v>
      </c>
      <c r="H46" s="24"/>
      <c r="I46" s="24">
        <f>SUM(I43:I45)</f>
        <v>1248639</v>
      </c>
      <c r="J46" s="24">
        <f>SUM(J43:J45)</f>
        <v>1258093</v>
      </c>
      <c r="K46" s="19"/>
    </row>
    <row r="47" spans="2:11">
      <c r="K47" s="19"/>
    </row>
    <row r="48" spans="2:11">
      <c r="K48" s="19"/>
    </row>
    <row r="49" spans="2:11">
      <c r="B49" t="s">
        <v>65</v>
      </c>
      <c r="K49" s="19"/>
    </row>
    <row r="50" spans="2:11">
      <c r="B50" t="s">
        <v>66</v>
      </c>
      <c r="K50" s="19"/>
    </row>
    <row r="51" spans="2:11">
      <c r="K51" s="19"/>
    </row>
  </sheetData>
  <phoneticPr fontId="1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S63"/>
  <sheetViews>
    <sheetView tabSelected="1" workbookViewId="0">
      <selection activeCell="S28" sqref="S28"/>
    </sheetView>
  </sheetViews>
  <sheetFormatPr defaultColWidth="11" defaultRowHeight="15.75"/>
  <cols>
    <col min="2" max="2" width="37.625" customWidth="1"/>
    <col min="3" max="3" width="9.625" customWidth="1"/>
    <col min="4" max="4" width="13" customWidth="1"/>
    <col min="5" max="6" width="13.125" customWidth="1"/>
    <col min="8" max="8" width="11.375" customWidth="1"/>
    <col min="11" max="11" width="7.375" customWidth="1"/>
  </cols>
  <sheetData>
    <row r="2" spans="2:11" ht="18.75">
      <c r="B2" s="26" t="s">
        <v>11</v>
      </c>
      <c r="C2" s="27" t="s">
        <v>67</v>
      </c>
      <c r="D2" s="27"/>
      <c r="E2" s="27"/>
      <c r="F2" s="15"/>
      <c r="I2" s="1" t="s">
        <v>15</v>
      </c>
      <c r="J2">
        <v>34</v>
      </c>
    </row>
    <row r="3" spans="2:11">
      <c r="C3" s="1"/>
      <c r="D3" s="1"/>
      <c r="E3" s="1"/>
      <c r="F3" s="1"/>
      <c r="G3" s="1"/>
      <c r="H3" s="1"/>
      <c r="J3" s="1"/>
    </row>
    <row r="4" spans="2:11" ht="20.25">
      <c r="B4" s="2" t="s">
        <v>68</v>
      </c>
      <c r="C4" s="1"/>
      <c r="D4" s="1"/>
      <c r="E4" s="1"/>
      <c r="F4" s="1"/>
      <c r="G4" s="1"/>
      <c r="H4" s="1"/>
      <c r="I4" s="1"/>
    </row>
    <row r="5" spans="2:11" ht="75">
      <c r="B5" s="3"/>
      <c r="C5" s="4" t="s">
        <v>0</v>
      </c>
      <c r="D5" s="4" t="s">
        <v>1</v>
      </c>
      <c r="E5" s="4" t="s">
        <v>2</v>
      </c>
      <c r="F5" s="4" t="s">
        <v>90</v>
      </c>
      <c r="G5" s="4" t="s">
        <v>3</v>
      </c>
      <c r="H5" s="4" t="s">
        <v>4</v>
      </c>
      <c r="I5" s="4" t="s">
        <v>69</v>
      </c>
      <c r="J5" s="4" t="s">
        <v>107</v>
      </c>
      <c r="K5" s="4" t="s">
        <v>17</v>
      </c>
    </row>
    <row r="6" spans="2:11">
      <c r="B6" s="3"/>
      <c r="C6" s="3"/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</row>
    <row r="7" spans="2:11" ht="18">
      <c r="B7" s="6" t="s">
        <v>6</v>
      </c>
      <c r="C7" s="3"/>
      <c r="D7" s="7"/>
      <c r="E7" s="7"/>
      <c r="F7" s="7"/>
      <c r="G7" s="7"/>
      <c r="H7" s="7"/>
      <c r="I7" s="7"/>
      <c r="J7" s="7"/>
    </row>
    <row r="8" spans="2:11">
      <c r="B8" s="29" t="s">
        <v>95</v>
      </c>
      <c r="C8" s="5"/>
      <c r="D8" s="28"/>
      <c r="E8" s="28"/>
      <c r="F8" s="28"/>
      <c r="G8" s="28">
        <v>246</v>
      </c>
      <c r="H8" s="28"/>
      <c r="I8" s="28">
        <v>246</v>
      </c>
      <c r="J8" s="28">
        <v>521</v>
      </c>
    </row>
    <row r="9" spans="2:11">
      <c r="B9" s="29" t="s">
        <v>96</v>
      </c>
      <c r="C9" s="5"/>
      <c r="D9" s="28">
        <v>1108</v>
      </c>
      <c r="E9" s="28">
        <v>5340</v>
      </c>
      <c r="F9" s="28">
        <v>285</v>
      </c>
      <c r="G9" s="28">
        <v>3249</v>
      </c>
      <c r="H9" s="28"/>
      <c r="I9" s="28">
        <v>9982</v>
      </c>
      <c r="J9" s="28">
        <v>15988</v>
      </c>
    </row>
    <row r="10" spans="2:11">
      <c r="B10" s="15" t="s">
        <v>97</v>
      </c>
      <c r="D10" s="28"/>
      <c r="E10" s="28"/>
      <c r="F10" s="28"/>
      <c r="G10" s="28"/>
      <c r="H10" s="28"/>
      <c r="I10" s="28"/>
      <c r="J10" s="28"/>
    </row>
    <row r="11" spans="2:11">
      <c r="B11" s="3" t="s">
        <v>98</v>
      </c>
      <c r="C11" s="5">
        <v>4</v>
      </c>
      <c r="D11" s="28">
        <v>72802</v>
      </c>
      <c r="E11" s="28"/>
      <c r="F11" s="28"/>
      <c r="G11" s="28"/>
      <c r="H11" s="28"/>
      <c r="I11" s="28">
        <v>72802</v>
      </c>
      <c r="J11" s="28">
        <v>74792</v>
      </c>
      <c r="K11" s="19" t="s">
        <v>20</v>
      </c>
    </row>
    <row r="12" spans="2:11">
      <c r="B12" s="3" t="s">
        <v>99</v>
      </c>
      <c r="C12" s="5"/>
      <c r="D12" s="28"/>
      <c r="E12" s="28">
        <v>146496</v>
      </c>
      <c r="F12" s="28"/>
      <c r="G12" s="28"/>
      <c r="H12" s="28"/>
      <c r="I12" s="28">
        <v>146496</v>
      </c>
      <c r="J12" s="28">
        <v>110050</v>
      </c>
      <c r="K12" s="19" t="s">
        <v>21</v>
      </c>
    </row>
    <row r="13" spans="2:11">
      <c r="B13" s="3" t="s">
        <v>100</v>
      </c>
      <c r="C13" s="5">
        <v>5</v>
      </c>
      <c r="D13" s="28">
        <v>36259</v>
      </c>
      <c r="E13" s="28"/>
      <c r="F13" s="28"/>
      <c r="G13" s="28"/>
      <c r="H13" s="28"/>
      <c r="I13" s="28">
        <v>36259</v>
      </c>
      <c r="J13" s="28">
        <v>35653</v>
      </c>
      <c r="K13" s="19" t="s">
        <v>22</v>
      </c>
    </row>
    <row r="14" spans="2:11">
      <c r="B14" s="3" t="s">
        <v>101</v>
      </c>
      <c r="C14" s="19"/>
      <c r="D14" s="28"/>
      <c r="E14" s="28"/>
      <c r="F14" s="28"/>
      <c r="G14" s="28"/>
      <c r="H14" s="28"/>
      <c r="I14" s="28"/>
      <c r="J14" s="28"/>
      <c r="K14" s="19"/>
    </row>
    <row r="15" spans="2:11">
      <c r="B15" s="3" t="s">
        <v>102</v>
      </c>
      <c r="C15" s="20"/>
      <c r="D15" s="28"/>
      <c r="E15" s="28"/>
      <c r="F15" s="28">
        <v>39899</v>
      </c>
      <c r="G15" s="28"/>
      <c r="H15" s="28"/>
      <c r="I15" s="28">
        <v>39899</v>
      </c>
      <c r="J15" s="28">
        <v>30983</v>
      </c>
      <c r="K15" s="19"/>
    </row>
    <row r="16" spans="2:11">
      <c r="B16" s="3" t="s">
        <v>103</v>
      </c>
      <c r="C16" s="19"/>
      <c r="D16" s="28">
        <f>SUM(D11:D15)</f>
        <v>109061</v>
      </c>
      <c r="E16" s="28">
        <f>SUM(E11:E15)</f>
        <v>146496</v>
      </c>
      <c r="F16" s="28">
        <f>SUM(F11:F15)</f>
        <v>39899</v>
      </c>
      <c r="G16" s="28"/>
      <c r="H16" s="28"/>
      <c r="I16" s="28">
        <f>SUM(I11:I15)</f>
        <v>295456</v>
      </c>
      <c r="J16" s="28">
        <f>SUM(J11:J15)</f>
        <v>251478</v>
      </c>
      <c r="K16" s="19"/>
    </row>
    <row r="17" spans="2:19">
      <c r="B17" s="3" t="s">
        <v>104</v>
      </c>
      <c r="C17" s="5"/>
      <c r="D17" s="28"/>
      <c r="E17" s="28"/>
      <c r="F17" s="28"/>
      <c r="G17" s="28"/>
      <c r="H17" s="28"/>
      <c r="I17" s="28"/>
      <c r="J17" s="28"/>
      <c r="K17" s="19"/>
    </row>
    <row r="18" spans="2:19">
      <c r="B18" s="3" t="s">
        <v>105</v>
      </c>
      <c r="C18" s="5"/>
      <c r="D18" s="28">
        <f>D9+D16+D17</f>
        <v>110169</v>
      </c>
      <c r="E18" s="28">
        <f>E9+E16</f>
        <v>151836</v>
      </c>
      <c r="F18" s="28">
        <f>F8+F9+F16</f>
        <v>40184</v>
      </c>
      <c r="G18" s="28">
        <v>3495</v>
      </c>
      <c r="H18" s="28"/>
      <c r="I18" s="28">
        <f>I8+I9+I16</f>
        <v>305684</v>
      </c>
      <c r="J18" s="28">
        <f>J8+J9+J16</f>
        <v>267987</v>
      </c>
      <c r="K18" s="19"/>
    </row>
    <row r="19" spans="2:19">
      <c r="B19" s="3" t="s">
        <v>106</v>
      </c>
      <c r="C19" s="5">
        <v>6</v>
      </c>
      <c r="D19" s="28">
        <v>10000</v>
      </c>
      <c r="E19" s="28"/>
      <c r="F19" s="28">
        <v>2544</v>
      </c>
      <c r="G19" s="28"/>
      <c r="H19" s="28"/>
      <c r="I19" s="28">
        <v>12544</v>
      </c>
      <c r="J19" s="28">
        <v>3150</v>
      </c>
      <c r="K19" s="19" t="s">
        <v>56</v>
      </c>
    </row>
    <row r="20" spans="2:19">
      <c r="B20" s="3" t="s">
        <v>48</v>
      </c>
      <c r="C20" s="5"/>
      <c r="D20" s="33">
        <v>120169</v>
      </c>
      <c r="E20" s="33">
        <v>151836</v>
      </c>
      <c r="F20" s="33">
        <v>42728</v>
      </c>
      <c r="G20" s="33">
        <v>3495</v>
      </c>
      <c r="H20" s="33"/>
      <c r="I20" s="33">
        <v>318228</v>
      </c>
      <c r="J20" s="33">
        <f>SUM(J18:J19)</f>
        <v>271137</v>
      </c>
      <c r="K20" s="19" t="s">
        <v>57</v>
      </c>
    </row>
    <row r="23" spans="2:19" ht="18">
      <c r="B23" s="6" t="s">
        <v>13</v>
      </c>
      <c r="C23" s="21"/>
      <c r="D23" s="1"/>
      <c r="E23" s="1"/>
      <c r="F23" s="1"/>
      <c r="G23" s="1"/>
      <c r="H23" s="1"/>
      <c r="I23" s="1"/>
      <c r="J23" s="13"/>
      <c r="K23" s="19"/>
    </row>
    <row r="24" spans="2:19">
      <c r="B24" s="29" t="s">
        <v>112</v>
      </c>
      <c r="C24" s="21"/>
      <c r="D24" s="1"/>
      <c r="E24" s="1"/>
      <c r="F24" s="1"/>
      <c r="G24" s="1"/>
      <c r="H24" s="1"/>
      <c r="I24" s="1"/>
      <c r="J24" s="13"/>
      <c r="K24" s="19"/>
    </row>
    <row r="25" spans="2:19">
      <c r="B25" s="11" t="s">
        <v>78</v>
      </c>
      <c r="C25" s="22">
        <v>7</v>
      </c>
      <c r="D25" s="13">
        <v>17930</v>
      </c>
      <c r="E25" s="13">
        <v>126348</v>
      </c>
      <c r="F25" s="13">
        <v>16686</v>
      </c>
      <c r="G25" s="13">
        <v>3255</v>
      </c>
      <c r="H25" s="13"/>
      <c r="I25" s="13">
        <f>D25+E25+F25+G25+H25</f>
        <v>164219</v>
      </c>
      <c r="J25" s="13">
        <f>135568</f>
        <v>135568</v>
      </c>
      <c r="K25" s="19"/>
    </row>
    <row r="26" spans="2:19">
      <c r="B26" s="12" t="s">
        <v>79</v>
      </c>
      <c r="C26" s="22" t="s">
        <v>94</v>
      </c>
      <c r="D26" s="13">
        <v>79635</v>
      </c>
      <c r="E26" s="13"/>
      <c r="F26" s="13">
        <v>20300</v>
      </c>
      <c r="G26" s="13"/>
      <c r="H26" s="13"/>
      <c r="I26" s="13">
        <f>SUM(D26:H26)</f>
        <v>99935</v>
      </c>
      <c r="J26" s="13">
        <v>105910</v>
      </c>
      <c r="K26" s="19" t="s">
        <v>116</v>
      </c>
    </row>
    <row r="27" spans="2:19">
      <c r="B27" s="12" t="s">
        <v>80</v>
      </c>
      <c r="C27" s="22">
        <v>9</v>
      </c>
      <c r="D27" s="13">
        <v>25741</v>
      </c>
      <c r="E27" s="13"/>
      <c r="F27" s="13"/>
      <c r="G27" s="13"/>
      <c r="H27" s="13"/>
      <c r="I27" s="13">
        <f>SUM(D27:H27)</f>
        <v>25741</v>
      </c>
      <c r="J27" s="13">
        <v>21941</v>
      </c>
      <c r="K27" s="19" t="s">
        <v>60</v>
      </c>
    </row>
    <row r="28" spans="2:19">
      <c r="B28" s="12" t="s">
        <v>81</v>
      </c>
      <c r="C28" s="22">
        <v>10</v>
      </c>
      <c r="D28" s="13">
        <v>8821</v>
      </c>
      <c r="E28" s="13">
        <v>942</v>
      </c>
      <c r="F28" s="13">
        <v>22</v>
      </c>
      <c r="G28" s="13">
        <v>240</v>
      </c>
      <c r="H28" s="13"/>
      <c r="I28" s="13">
        <f>D28+E28+F28+G28+H28</f>
        <v>10025</v>
      </c>
      <c r="J28" s="13">
        <v>10122</v>
      </c>
      <c r="K28" s="21" t="s">
        <v>61</v>
      </c>
      <c r="L28" s="28"/>
      <c r="M28" s="28"/>
      <c r="N28" s="28"/>
      <c r="O28" s="28"/>
      <c r="Q28" s="28"/>
      <c r="R28" s="28"/>
      <c r="S28" s="28"/>
    </row>
    <row r="29" spans="2:19">
      <c r="B29" s="12" t="s">
        <v>82</v>
      </c>
      <c r="C29" s="22">
        <v>11</v>
      </c>
      <c r="D29" s="13">
        <v>9474</v>
      </c>
      <c r="E29" s="13"/>
      <c r="F29" s="13"/>
      <c r="G29" s="13"/>
      <c r="H29" s="13"/>
      <c r="I29" s="13">
        <f>D29+E29+F29+G29+H29</f>
        <v>9474</v>
      </c>
      <c r="J29" s="13">
        <v>11296</v>
      </c>
      <c r="K29" s="21" t="s">
        <v>62</v>
      </c>
      <c r="L29" s="28"/>
      <c r="Q29" s="28"/>
    </row>
    <row r="30" spans="2:19">
      <c r="B30" s="12" t="s">
        <v>108</v>
      </c>
      <c r="C30" s="22">
        <v>12</v>
      </c>
      <c r="D30" s="13">
        <v>11913</v>
      </c>
      <c r="E30" s="13"/>
      <c r="F30" s="13">
        <v>12236</v>
      </c>
      <c r="G30" s="13"/>
      <c r="H30" s="13"/>
      <c r="I30" s="13">
        <f>D30+E30+F30+G30+H30</f>
        <v>24149</v>
      </c>
      <c r="J30" s="13">
        <v>31338</v>
      </c>
      <c r="K30" s="21" t="s">
        <v>117</v>
      </c>
      <c r="L30" s="28"/>
      <c r="R30" s="28"/>
    </row>
    <row r="31" spans="2:19">
      <c r="B31" s="12"/>
      <c r="C31" s="22"/>
      <c r="D31" s="13"/>
      <c r="E31" s="13"/>
      <c r="F31" s="13"/>
      <c r="G31" s="13"/>
      <c r="H31" s="13"/>
      <c r="I31" s="13"/>
      <c r="J31" s="13"/>
      <c r="K31" s="21"/>
    </row>
    <row r="32" spans="2:19">
      <c r="B32" s="12" t="s">
        <v>85</v>
      </c>
      <c r="C32" s="22"/>
      <c r="D32" s="24">
        <f>SUM(D25:D30)</f>
        <v>153514</v>
      </c>
      <c r="E32" s="24">
        <f>SUM(E25:E30)</f>
        <v>127290</v>
      </c>
      <c r="F32" s="24">
        <f>SUM(F25:F30)</f>
        <v>49244</v>
      </c>
      <c r="G32" s="24">
        <f>SUM(G25:G30)</f>
        <v>3495</v>
      </c>
      <c r="H32" s="24"/>
      <c r="I32" s="24">
        <f>D32+E32+F32+G32+H32</f>
        <v>333543</v>
      </c>
      <c r="J32" s="24">
        <f>SUM(J25:J30)</f>
        <v>316175</v>
      </c>
      <c r="K32" s="21"/>
      <c r="L32" s="28"/>
    </row>
    <row r="33" spans="2:18">
      <c r="B33" s="11"/>
      <c r="C33" s="22"/>
      <c r="D33" s="13"/>
      <c r="E33" s="13"/>
      <c r="F33" s="13"/>
      <c r="G33" s="13"/>
      <c r="H33" s="13"/>
      <c r="I33" s="13"/>
      <c r="J33" s="13"/>
      <c r="K33" s="21"/>
      <c r="Q33" s="28"/>
      <c r="R33" s="28"/>
    </row>
    <row r="34" spans="2:18">
      <c r="B34" s="12" t="s">
        <v>114</v>
      </c>
      <c r="C34" s="22"/>
      <c r="K34" s="21"/>
      <c r="Q34" s="28"/>
      <c r="R34" s="28"/>
    </row>
    <row r="35" spans="2:18">
      <c r="B35" s="12" t="s">
        <v>113</v>
      </c>
      <c r="C35" s="22"/>
      <c r="D35" s="24">
        <f>D20-D32</f>
        <v>-33345</v>
      </c>
      <c r="E35" s="24">
        <f>E20-E32</f>
        <v>24546</v>
      </c>
      <c r="F35" s="24">
        <f>F20-F32</f>
        <v>-6516</v>
      </c>
      <c r="G35" s="24"/>
      <c r="H35" s="24"/>
      <c r="I35" s="24">
        <f>I20-I32</f>
        <v>-15315</v>
      </c>
      <c r="J35" s="24">
        <f>J20-J32</f>
        <v>-45038</v>
      </c>
      <c r="K35" s="21"/>
    </row>
    <row r="36" spans="2:18">
      <c r="B36" s="12" t="s">
        <v>115</v>
      </c>
      <c r="C36" s="22">
        <v>13</v>
      </c>
      <c r="D36" s="24"/>
      <c r="E36" s="24"/>
      <c r="F36" s="24"/>
      <c r="G36" s="24">
        <v>5862</v>
      </c>
      <c r="H36" s="24"/>
      <c r="I36" s="24">
        <v>5862</v>
      </c>
      <c r="J36" s="24">
        <v>8191</v>
      </c>
      <c r="K36" s="21" t="s">
        <v>118</v>
      </c>
    </row>
    <row r="37" spans="2:18">
      <c r="B37" s="12"/>
      <c r="C37" s="22"/>
      <c r="D37" s="24"/>
      <c r="E37" s="24"/>
      <c r="F37" s="24"/>
      <c r="G37" s="24"/>
      <c r="H37" s="24"/>
      <c r="I37" s="24"/>
      <c r="J37" s="24"/>
      <c r="K37" s="21"/>
    </row>
    <row r="38" spans="2:18">
      <c r="B38" s="12" t="s">
        <v>109</v>
      </c>
      <c r="C38" s="22"/>
      <c r="D38" s="24"/>
      <c r="E38" s="24"/>
      <c r="F38" s="24"/>
      <c r="G38" s="24"/>
      <c r="H38" s="24"/>
      <c r="I38" s="24"/>
      <c r="J38" s="24"/>
      <c r="K38" s="21"/>
    </row>
    <row r="39" spans="2:18">
      <c r="B39" s="31" t="s">
        <v>110</v>
      </c>
      <c r="C39" s="22"/>
      <c r="D39" s="24">
        <f>D35</f>
        <v>-33345</v>
      </c>
      <c r="E39" s="24">
        <f>E35</f>
        <v>24546</v>
      </c>
      <c r="F39" s="24">
        <f>F35</f>
        <v>-6516</v>
      </c>
      <c r="G39" s="24">
        <f>G36</f>
        <v>5862</v>
      </c>
      <c r="H39" s="24"/>
      <c r="I39" s="24">
        <f>SUM(D39:H39)</f>
        <v>-9453</v>
      </c>
      <c r="J39" s="24">
        <f>J35+J36</f>
        <v>-36847</v>
      </c>
      <c r="K39" s="21"/>
      <c r="N39" s="28"/>
    </row>
    <row r="40" spans="2:18">
      <c r="B40" s="11" t="s">
        <v>111</v>
      </c>
      <c r="C40" s="22">
        <v>14</v>
      </c>
      <c r="D40" s="13">
        <v>29504</v>
      </c>
      <c r="E40" s="13">
        <v>-35900</v>
      </c>
      <c r="F40" s="13">
        <v>6396</v>
      </c>
      <c r="G40" s="13"/>
      <c r="H40" s="13"/>
      <c r="I40" s="13">
        <f>SUM(D40:H40)</f>
        <v>0</v>
      </c>
      <c r="J40" s="13">
        <v>0</v>
      </c>
      <c r="K40" s="21" t="s">
        <v>121</v>
      </c>
      <c r="N40" s="28"/>
    </row>
    <row r="41" spans="2:18">
      <c r="B41" s="11" t="s">
        <v>119</v>
      </c>
      <c r="C41" s="22"/>
      <c r="D41" s="13"/>
      <c r="E41" s="13"/>
      <c r="F41" s="13">
        <v>-11769</v>
      </c>
      <c r="G41" s="13">
        <v>11769</v>
      </c>
      <c r="H41" s="13"/>
      <c r="I41" s="13">
        <v>0</v>
      </c>
      <c r="J41" s="13">
        <v>0</v>
      </c>
      <c r="K41" s="21"/>
      <c r="N41" s="28"/>
    </row>
    <row r="42" spans="2:18">
      <c r="B42" s="12"/>
      <c r="C42" s="13"/>
      <c r="D42" s="13"/>
      <c r="E42" s="13"/>
      <c r="F42" s="13"/>
      <c r="G42" s="13"/>
      <c r="H42" s="13"/>
      <c r="I42" s="13"/>
      <c r="J42" s="13"/>
      <c r="K42" s="19"/>
      <c r="N42" s="28"/>
    </row>
    <row r="43" spans="2:18">
      <c r="B43" s="11" t="s">
        <v>123</v>
      </c>
      <c r="C43" s="22"/>
      <c r="D43" s="24">
        <f>SUM(D39:D42)</f>
        <v>-3841</v>
      </c>
      <c r="E43" s="24">
        <f>SUM(E39:E42)</f>
        <v>-11354</v>
      </c>
      <c r="F43" s="24">
        <f>SUM(F39:F42)</f>
        <v>-11889</v>
      </c>
      <c r="G43" s="24">
        <f>SUM(G39:G42)</f>
        <v>17631</v>
      </c>
      <c r="H43" s="24"/>
      <c r="I43" s="24">
        <f>SUM(I39:I42)</f>
        <v>-9453</v>
      </c>
      <c r="J43" s="24">
        <f>SUM(J39:J42)</f>
        <v>-36847</v>
      </c>
      <c r="K43" s="19"/>
      <c r="N43" s="28"/>
    </row>
    <row r="44" spans="2:18">
      <c r="B44" s="11" t="s">
        <v>124</v>
      </c>
      <c r="K44" s="19"/>
      <c r="N44" s="28"/>
    </row>
    <row r="45" spans="2:18">
      <c r="B45" s="11" t="s">
        <v>125</v>
      </c>
      <c r="C45" s="22"/>
      <c r="D45" s="24"/>
      <c r="E45" s="24"/>
      <c r="F45" s="24"/>
      <c r="G45" s="24"/>
      <c r="H45" s="24"/>
      <c r="I45" s="24"/>
      <c r="J45" s="24"/>
      <c r="K45" s="19"/>
      <c r="N45" s="28"/>
    </row>
    <row r="46" spans="2:18">
      <c r="B46" s="34" t="s">
        <v>126</v>
      </c>
      <c r="C46" s="22">
        <v>20</v>
      </c>
      <c r="D46" s="24"/>
      <c r="E46" s="24"/>
      <c r="F46" s="24"/>
      <c r="G46" s="24"/>
      <c r="H46" s="24"/>
      <c r="I46" s="24"/>
      <c r="J46" s="24"/>
      <c r="K46" s="19"/>
      <c r="N46" s="28"/>
    </row>
    <row r="47" spans="2:18">
      <c r="B47" t="s">
        <v>127</v>
      </c>
      <c r="C47" s="13"/>
      <c r="D47" s="13">
        <v>628207</v>
      </c>
      <c r="E47" s="13">
        <v>162545</v>
      </c>
      <c r="F47" s="13">
        <v>38864</v>
      </c>
      <c r="G47" s="13">
        <v>120187</v>
      </c>
      <c r="H47" s="13"/>
      <c r="I47" s="13">
        <f>SUM(D47:H47)</f>
        <v>949803</v>
      </c>
      <c r="J47" s="13">
        <v>1294940</v>
      </c>
      <c r="K47" s="19"/>
      <c r="N47" s="28"/>
    </row>
    <row r="48" spans="2:18">
      <c r="B48" t="s">
        <v>122</v>
      </c>
      <c r="C48" s="13"/>
      <c r="D48" s="13"/>
      <c r="E48" s="13"/>
      <c r="F48" s="13"/>
      <c r="G48" s="13"/>
      <c r="H48" s="13"/>
      <c r="I48" s="13"/>
      <c r="J48" s="13">
        <v>-308289</v>
      </c>
      <c r="K48" s="19"/>
      <c r="N48" s="28"/>
    </row>
    <row r="49" spans="2:14">
      <c r="C49" s="13"/>
      <c r="D49" s="13"/>
      <c r="E49" s="13"/>
      <c r="F49" s="13"/>
      <c r="G49" s="13"/>
      <c r="H49" s="13"/>
      <c r="I49" s="13"/>
      <c r="J49" s="13"/>
      <c r="K49" s="19"/>
      <c r="N49" s="28"/>
    </row>
    <row r="50" spans="2:14">
      <c r="B50" t="s">
        <v>120</v>
      </c>
      <c r="C50" s="13"/>
      <c r="D50" s="24">
        <f>SUM(D43:D47)</f>
        <v>624366</v>
      </c>
      <c r="E50" s="24">
        <f>E43+E47-E48</f>
        <v>151191</v>
      </c>
      <c r="F50" s="24">
        <f>SUM(F43:F47)</f>
        <v>26975</v>
      </c>
      <c r="G50" s="24">
        <f>SUM(G43:G47)</f>
        <v>137818</v>
      </c>
      <c r="H50" s="24"/>
      <c r="I50" s="24">
        <f>I43+I47-I48</f>
        <v>940350</v>
      </c>
      <c r="J50" s="24">
        <f>SUM(J43:J49)</f>
        <v>949804</v>
      </c>
      <c r="K50" s="19"/>
      <c r="N50" s="28"/>
    </row>
    <row r="51" spans="2:14">
      <c r="K51" s="19"/>
    </row>
    <row r="52" spans="2:14">
      <c r="B52" t="s">
        <v>65</v>
      </c>
      <c r="K52" s="19"/>
      <c r="N52" s="30"/>
    </row>
    <row r="53" spans="2:14">
      <c r="B53" t="s">
        <v>129</v>
      </c>
      <c r="K53" s="19"/>
      <c r="N53" s="30"/>
    </row>
    <row r="54" spans="2:14">
      <c r="B54" s="18">
        <v>20160517</v>
      </c>
      <c r="D54" s="32"/>
      <c r="E54" s="32"/>
      <c r="F54" s="32"/>
      <c r="G54" s="32"/>
      <c r="K54" s="19"/>
    </row>
    <row r="55" spans="2:14">
      <c r="B55" t="s">
        <v>128</v>
      </c>
    </row>
    <row r="57" spans="2:14">
      <c r="N57" s="28"/>
    </row>
    <row r="59" spans="2:14">
      <c r="K59" s="19"/>
    </row>
    <row r="60" spans="2:14">
      <c r="K60" s="19"/>
    </row>
    <row r="61" spans="2:14">
      <c r="K61" s="19"/>
    </row>
    <row r="62" spans="2:14">
      <c r="K62" s="19"/>
    </row>
    <row r="63" spans="2:14">
      <c r="K63" s="19"/>
    </row>
  </sheetData>
  <phoneticPr fontId="13" type="noConversion"/>
  <pageMargins left="0.75" right="0.75" top="1" bottom="1" header="0.5" footer="0.5"/>
  <pageSetup paperSize="9" scale="5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L41"/>
  <sheetViews>
    <sheetView workbookViewId="0">
      <selection activeCell="C32" sqref="C32"/>
    </sheetView>
  </sheetViews>
  <sheetFormatPr defaultColWidth="11" defaultRowHeight="15.75"/>
  <cols>
    <col min="2" max="2" width="35.5" customWidth="1"/>
    <col min="3" max="3" width="10.875" customWidth="1"/>
    <col min="4" max="4" width="13.125" customWidth="1"/>
    <col min="5" max="5" width="13" customWidth="1"/>
    <col min="6" max="6" width="13.5" customWidth="1"/>
    <col min="8" max="8" width="11.375" customWidth="1"/>
  </cols>
  <sheetData>
    <row r="2" spans="2:11">
      <c r="B2" t="s">
        <v>11</v>
      </c>
      <c r="I2" t="s">
        <v>92</v>
      </c>
    </row>
    <row r="4" spans="2:11" ht="20.25">
      <c r="B4" s="2" t="s">
        <v>14</v>
      </c>
      <c r="C4" s="1"/>
      <c r="D4" s="1"/>
      <c r="E4" s="1"/>
      <c r="F4" s="1"/>
      <c r="G4" s="1"/>
      <c r="H4" s="1"/>
      <c r="I4" s="1"/>
    </row>
    <row r="5" spans="2:11" ht="75">
      <c r="B5" s="3"/>
      <c r="C5" s="4" t="s">
        <v>0</v>
      </c>
      <c r="D5" s="4" t="s">
        <v>1</v>
      </c>
      <c r="E5" s="4" t="s">
        <v>2</v>
      </c>
      <c r="F5" s="4" t="s">
        <v>90</v>
      </c>
      <c r="G5" s="4" t="s">
        <v>3</v>
      </c>
      <c r="H5" s="4" t="s">
        <v>4</v>
      </c>
      <c r="I5" s="4" t="s">
        <v>8</v>
      </c>
      <c r="J5" s="4" t="s">
        <v>16</v>
      </c>
      <c r="K5" s="4" t="s">
        <v>17</v>
      </c>
    </row>
    <row r="6" spans="2:11">
      <c r="B6" s="3"/>
      <c r="C6" s="3"/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</row>
    <row r="7" spans="2:11" ht="18">
      <c r="B7" s="6" t="s">
        <v>6</v>
      </c>
      <c r="C7" s="3"/>
      <c r="D7" s="7"/>
      <c r="E7" s="7"/>
      <c r="F7" s="7"/>
      <c r="G7" s="7"/>
      <c r="H7" s="7"/>
      <c r="I7" s="7"/>
      <c r="J7" s="7"/>
    </row>
    <row r="8" spans="2:11">
      <c r="B8" s="3" t="s">
        <v>38</v>
      </c>
      <c r="C8" s="5">
        <v>4</v>
      </c>
      <c r="D8" s="8"/>
      <c r="E8" s="8"/>
      <c r="F8" s="8"/>
      <c r="G8" s="8"/>
      <c r="H8" s="8"/>
      <c r="I8" s="7"/>
      <c r="J8" s="23"/>
      <c r="K8" s="25" t="s">
        <v>18</v>
      </c>
    </row>
    <row r="9" spans="2:11">
      <c r="B9" s="3" t="s">
        <v>39</v>
      </c>
      <c r="C9" s="5"/>
      <c r="D9" s="8"/>
      <c r="E9" s="8"/>
      <c r="F9" s="8"/>
      <c r="G9" s="8"/>
      <c r="H9" s="8"/>
      <c r="I9" s="7"/>
      <c r="J9" s="23"/>
      <c r="K9" s="25" t="s">
        <v>19</v>
      </c>
    </row>
    <row r="10" spans="2:11">
      <c r="B10" s="3" t="s">
        <v>40</v>
      </c>
      <c r="C10" s="5">
        <v>5</v>
      </c>
      <c r="D10" s="8"/>
      <c r="E10" s="8"/>
      <c r="F10" s="8"/>
      <c r="G10" s="8"/>
      <c r="H10" s="8"/>
      <c r="I10" s="7"/>
      <c r="J10" s="13"/>
      <c r="K10" s="25" t="s">
        <v>20</v>
      </c>
    </row>
    <row r="11" spans="2:11">
      <c r="B11" s="3" t="s">
        <v>89</v>
      </c>
      <c r="C11" s="19"/>
      <c r="J11" s="13"/>
      <c r="K11" s="19"/>
    </row>
    <row r="12" spans="2:11">
      <c r="B12" s="3" t="s">
        <v>42</v>
      </c>
      <c r="C12" s="20"/>
      <c r="D12" s="8"/>
      <c r="E12" s="8"/>
      <c r="F12" s="8"/>
      <c r="G12" s="8"/>
      <c r="H12" s="8"/>
      <c r="I12" s="7"/>
      <c r="J12" s="23"/>
      <c r="K12" s="19"/>
    </row>
    <row r="13" spans="2:11">
      <c r="B13" s="3" t="s">
        <v>70</v>
      </c>
      <c r="C13" s="19"/>
      <c r="D13" s="14"/>
      <c r="E13" s="14"/>
      <c r="F13" s="14"/>
      <c r="G13" s="15"/>
      <c r="H13" s="15"/>
      <c r="I13" s="14"/>
      <c r="J13" s="23"/>
      <c r="K13" s="19"/>
    </row>
    <row r="14" spans="2:11">
      <c r="B14" s="3" t="s">
        <v>71</v>
      </c>
      <c r="C14" s="5"/>
      <c r="D14" s="8"/>
      <c r="E14" s="8"/>
      <c r="F14" s="8"/>
      <c r="G14" s="8"/>
      <c r="H14" s="8"/>
      <c r="I14" s="7"/>
      <c r="J14" s="13"/>
      <c r="K14" s="19"/>
    </row>
    <row r="15" spans="2:11">
      <c r="B15" s="3" t="s">
        <v>72</v>
      </c>
      <c r="C15" s="5"/>
      <c r="D15" s="8"/>
      <c r="E15" s="8"/>
      <c r="F15" s="8"/>
      <c r="G15" s="8"/>
      <c r="H15" s="8"/>
      <c r="I15" s="7"/>
      <c r="J15" s="23"/>
      <c r="K15" s="25"/>
    </row>
    <row r="16" spans="2:11">
      <c r="B16" s="3" t="s">
        <v>76</v>
      </c>
      <c r="C16" s="5"/>
      <c r="D16" s="8"/>
      <c r="E16" s="8"/>
      <c r="F16" s="8"/>
      <c r="G16" s="8"/>
      <c r="H16" s="8"/>
      <c r="I16" s="7"/>
      <c r="J16" s="13"/>
      <c r="K16" s="19"/>
    </row>
    <row r="17" spans="2:12">
      <c r="B17" s="3" t="s">
        <v>73</v>
      </c>
      <c r="C17" s="5"/>
      <c r="D17" s="16"/>
      <c r="E17" s="16"/>
      <c r="F17" s="16"/>
      <c r="G17" s="16"/>
      <c r="H17" s="16"/>
      <c r="I17" s="16"/>
      <c r="J17" s="23"/>
      <c r="K17" s="19"/>
    </row>
    <row r="18" spans="2:12">
      <c r="B18" s="3" t="s">
        <v>74</v>
      </c>
      <c r="C18" s="5">
        <v>6</v>
      </c>
      <c r="D18" s="7"/>
      <c r="E18" s="7"/>
      <c r="F18" s="7"/>
      <c r="G18" s="7"/>
      <c r="H18" s="7"/>
      <c r="I18" s="7"/>
      <c r="J18" s="13"/>
      <c r="K18" s="19" t="s">
        <v>21</v>
      </c>
    </row>
    <row r="19" spans="2:12" ht="16.5" thickBot="1">
      <c r="B19" s="3" t="s">
        <v>75</v>
      </c>
      <c r="C19" s="5"/>
      <c r="D19" s="17"/>
      <c r="E19" s="17"/>
      <c r="F19" s="17"/>
      <c r="G19" s="17"/>
      <c r="H19" s="17"/>
      <c r="I19" s="17"/>
      <c r="J19" s="23"/>
      <c r="K19" s="25" t="s">
        <v>22</v>
      </c>
    </row>
    <row r="20" spans="2:12" ht="16.5" thickTop="1"/>
    <row r="21" spans="2:12">
      <c r="B21" s="11"/>
      <c r="C21" s="21"/>
      <c r="D21" s="1"/>
      <c r="E21" s="1"/>
      <c r="F21" s="1"/>
      <c r="G21" s="1"/>
      <c r="H21" s="1"/>
      <c r="I21" s="1"/>
      <c r="J21" s="23"/>
      <c r="K21" s="19"/>
    </row>
    <row r="22" spans="2:12" ht="18">
      <c r="B22" s="6" t="s">
        <v>13</v>
      </c>
      <c r="C22" s="21"/>
      <c r="D22" s="1"/>
      <c r="E22" s="1"/>
      <c r="F22" s="1"/>
      <c r="G22" s="1"/>
      <c r="H22" s="1"/>
      <c r="I22" s="1"/>
      <c r="J22" s="13"/>
      <c r="K22" s="19"/>
    </row>
    <row r="23" spans="2:12">
      <c r="B23" s="11" t="s">
        <v>78</v>
      </c>
      <c r="C23" s="22">
        <v>7</v>
      </c>
      <c r="D23" s="13"/>
      <c r="E23" s="13"/>
      <c r="F23" s="13"/>
      <c r="G23" s="13"/>
      <c r="H23" s="13"/>
      <c r="I23" s="13"/>
      <c r="J23" s="13"/>
      <c r="K23" s="19"/>
      <c r="L23" s="28"/>
    </row>
    <row r="24" spans="2:12">
      <c r="B24" s="12" t="s">
        <v>79</v>
      </c>
      <c r="C24" s="22" t="s">
        <v>93</v>
      </c>
      <c r="D24" s="13"/>
      <c r="E24" s="13"/>
      <c r="F24" s="13"/>
      <c r="G24" s="13"/>
      <c r="H24" s="13"/>
      <c r="I24" s="13"/>
      <c r="J24" s="13"/>
      <c r="K24" s="19" t="s">
        <v>77</v>
      </c>
      <c r="L24" s="28"/>
    </row>
    <row r="25" spans="2:12">
      <c r="B25" s="12" t="s">
        <v>80</v>
      </c>
      <c r="C25" s="22">
        <v>9</v>
      </c>
      <c r="D25" s="13"/>
      <c r="E25" s="13"/>
      <c r="F25" s="13"/>
      <c r="G25" s="13"/>
      <c r="H25" s="13"/>
      <c r="I25" s="13"/>
      <c r="J25" s="13"/>
      <c r="K25" s="19" t="s">
        <v>58</v>
      </c>
      <c r="L25" s="28"/>
    </row>
    <row r="26" spans="2:12">
      <c r="B26" s="12" t="s">
        <v>81</v>
      </c>
      <c r="C26" s="22">
        <v>10</v>
      </c>
      <c r="D26" s="13"/>
      <c r="E26" s="13"/>
      <c r="F26" s="13"/>
      <c r="G26" s="13"/>
      <c r="H26" s="13"/>
      <c r="I26" s="13"/>
      <c r="J26" s="13"/>
      <c r="K26" s="21" t="s">
        <v>59</v>
      </c>
    </row>
    <row r="27" spans="2:12">
      <c r="B27" s="12" t="s">
        <v>82</v>
      </c>
      <c r="C27" s="22">
        <v>11</v>
      </c>
      <c r="D27" s="13"/>
      <c r="E27" s="13"/>
      <c r="F27" s="13"/>
      <c r="G27" s="13"/>
      <c r="H27" s="13"/>
      <c r="I27" s="13"/>
      <c r="J27" s="13"/>
      <c r="K27" s="21" t="s">
        <v>60</v>
      </c>
      <c r="L27" s="28"/>
    </row>
    <row r="28" spans="2:12">
      <c r="B28" s="12" t="s">
        <v>83</v>
      </c>
      <c r="C28" s="22">
        <v>12</v>
      </c>
      <c r="D28" s="13"/>
      <c r="E28" s="13"/>
      <c r="F28" s="13"/>
      <c r="G28" s="13"/>
      <c r="H28" s="13"/>
      <c r="I28" s="13"/>
      <c r="J28" s="13"/>
      <c r="K28" s="21" t="s">
        <v>84</v>
      </c>
    </row>
    <row r="29" spans="2:12">
      <c r="B29" s="12" t="s">
        <v>85</v>
      </c>
      <c r="C29" s="22"/>
      <c r="D29" s="24"/>
      <c r="E29" s="24"/>
      <c r="F29" s="24"/>
      <c r="G29" s="24"/>
      <c r="H29" s="24"/>
      <c r="I29" s="24"/>
      <c r="J29" s="24"/>
      <c r="K29" s="21"/>
    </row>
    <row r="30" spans="2:12">
      <c r="B30" s="11" t="s">
        <v>91</v>
      </c>
      <c r="C30" s="22">
        <v>13</v>
      </c>
      <c r="D30" s="13"/>
      <c r="E30" s="13"/>
      <c r="F30" s="13"/>
      <c r="G30" s="13"/>
      <c r="H30" s="13"/>
      <c r="I30" s="13"/>
      <c r="J30" s="13"/>
      <c r="K30" s="21" t="s">
        <v>63</v>
      </c>
    </row>
    <row r="31" spans="2:12">
      <c r="B31" s="12" t="s">
        <v>50</v>
      </c>
      <c r="C31" s="22"/>
      <c r="D31" s="24"/>
      <c r="E31" s="24"/>
      <c r="F31" s="24"/>
      <c r="G31" s="24"/>
      <c r="H31" s="24"/>
      <c r="I31" s="24"/>
      <c r="J31" s="24"/>
      <c r="K31" s="21"/>
    </row>
    <row r="32" spans="2:12">
      <c r="B32" s="11" t="s">
        <v>49</v>
      </c>
      <c r="C32" s="22">
        <v>14</v>
      </c>
      <c r="D32" s="13"/>
      <c r="E32" s="13"/>
      <c r="F32" s="13"/>
      <c r="G32" s="13"/>
      <c r="H32" s="13"/>
      <c r="I32" s="13"/>
      <c r="J32" s="13"/>
      <c r="K32" s="21"/>
    </row>
    <row r="33" spans="2:11">
      <c r="B33" s="12" t="s">
        <v>52</v>
      </c>
      <c r="C33" s="13"/>
      <c r="D33" s="13"/>
      <c r="E33" s="13"/>
      <c r="F33" s="13"/>
      <c r="G33" s="13"/>
      <c r="H33" s="13"/>
      <c r="I33" s="13"/>
      <c r="J33" s="13"/>
      <c r="K33" s="19"/>
    </row>
    <row r="34" spans="2:11">
      <c r="B34" s="11" t="s">
        <v>54</v>
      </c>
      <c r="C34" s="22"/>
      <c r="D34" s="24"/>
      <c r="E34" s="24"/>
      <c r="F34" s="24"/>
      <c r="G34" s="24"/>
      <c r="H34" s="24"/>
      <c r="I34" s="24"/>
      <c r="J34" s="24"/>
      <c r="K34" s="19"/>
    </row>
    <row r="35" spans="2:11">
      <c r="B35" t="s">
        <v>86</v>
      </c>
      <c r="C35" s="13"/>
      <c r="D35" s="13"/>
      <c r="E35" s="13"/>
      <c r="F35" s="13"/>
      <c r="G35" s="13"/>
      <c r="H35" s="13"/>
      <c r="I35" s="13"/>
      <c r="J35" s="13"/>
      <c r="K35" s="19"/>
    </row>
    <row r="36" spans="2:11">
      <c r="B36" t="s">
        <v>87</v>
      </c>
      <c r="C36" s="13"/>
      <c r="D36" s="24"/>
      <c r="E36" s="24"/>
      <c r="F36" s="24"/>
      <c r="G36" s="24"/>
      <c r="H36" s="24"/>
      <c r="I36" s="24"/>
      <c r="J36" s="24"/>
      <c r="K36" s="19"/>
    </row>
    <row r="37" spans="2:11">
      <c r="K37" s="19"/>
    </row>
    <row r="38" spans="2:11">
      <c r="B38" t="s">
        <v>65</v>
      </c>
      <c r="K38" s="19"/>
    </row>
    <row r="39" spans="2:11">
      <c r="B39" t="s">
        <v>88</v>
      </c>
      <c r="K39" s="19"/>
    </row>
    <row r="40" spans="2:11">
      <c r="K40" s="19"/>
    </row>
    <row r="41" spans="2:11">
      <c r="K41" s="19"/>
    </row>
  </sheetData>
  <phoneticPr fontId="13" type="noConversion"/>
  <pageMargins left="0.75000000000000011" right="0.75000000000000011" top="1" bottom="1" header="0.5" footer="0.5"/>
  <pageSetup paperSize="9"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Exemplar SOFA</vt:lpstr>
      <vt:lpstr>Template SOFA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 Chastney</dc:creator>
  <cp:lastModifiedBy>kulasinghamg</cp:lastModifiedBy>
  <cp:lastPrinted>2016-03-30T10:28:09Z</cp:lastPrinted>
  <dcterms:created xsi:type="dcterms:W3CDTF">2015-10-28T17:47:24Z</dcterms:created>
  <dcterms:modified xsi:type="dcterms:W3CDTF">2016-08-03T10:03:23Z</dcterms:modified>
</cp:coreProperties>
</file>